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15" yWindow="7320" windowWidth="25440" windowHeight="7365" tabRatio="972"/>
  </bookViews>
  <sheets>
    <sheet name="Deckblatt" sheetId="34" r:id="rId1"/>
    <sheet name="Inhalt" sheetId="62" r:id="rId2"/>
    <sheet name="Vorbem." sheetId="88" r:id="rId3"/>
    <sheet name="Produktrahmenplan" sheetId="106" r:id="rId4"/>
    <sheet name="Kontenrahmenplan" sheetId="90" r:id="rId5"/>
    <sheet name="Zuordnungsschlüssel" sheetId="91" r:id="rId6"/>
    <sheet name="1." sheetId="2" r:id="rId7"/>
    <sheet name="2." sheetId="1" r:id="rId8"/>
    <sheet name="3." sheetId="63" r:id="rId9"/>
    <sheet name="4.1" sheetId="64" r:id="rId10"/>
    <sheet name="4.2" sheetId="65" r:id="rId11"/>
    <sheet name="4.3" sheetId="66" r:id="rId12"/>
    <sheet name="4.4" sheetId="67" r:id="rId13"/>
    <sheet name="4.5" sheetId="68" r:id="rId14"/>
    <sheet name="4.5.1" sheetId="87" r:id="rId15"/>
    <sheet name="4.5.2" sheetId="86" r:id="rId16"/>
    <sheet name="4.6" sheetId="69" r:id="rId17"/>
    <sheet name="4.7" sheetId="70" r:id="rId18"/>
    <sheet name="4.8" sheetId="71" r:id="rId19"/>
    <sheet name="4.9" sheetId="72" r:id="rId20"/>
    <sheet name="5." sheetId="92" r:id="rId21"/>
    <sheet name="6.1" sheetId="80" r:id="rId22"/>
    <sheet name="6.2" sheetId="81" r:id="rId23"/>
    <sheet name="6.3" sheetId="82" r:id="rId24"/>
    <sheet name="6.4" sheetId="83" r:id="rId25"/>
    <sheet name="6.5" sheetId="84" r:id="rId26"/>
    <sheet name="6.6" sheetId="85" r:id="rId27"/>
    <sheet name="7.1" sheetId="100" r:id="rId28"/>
    <sheet name="7.2" sheetId="101" r:id="rId29"/>
    <sheet name="7.3" sheetId="102" r:id="rId30"/>
    <sheet name="7.4" sheetId="103" r:id="rId31"/>
    <sheet name="7.5" sheetId="104" r:id="rId32"/>
    <sheet name="7.6" sheetId="105" r:id="rId33"/>
    <sheet name="8.1" sheetId="93" r:id="rId34"/>
    <sheet name="8.2" sheetId="94" r:id="rId35"/>
    <sheet name="8.3" sheetId="95" r:id="rId36"/>
    <sheet name="8.4" sheetId="96" r:id="rId37"/>
    <sheet name="8.5" sheetId="97" r:id="rId38"/>
    <sheet name="8.6" sheetId="98" r:id="rId39"/>
  </sheets>
  <definedNames>
    <definedName name="ASchulen__SMYSQL1__1" localSheetId="7">'2.'!#REF!</definedName>
    <definedName name="ASchulen__SMYSQL1__1" localSheetId="8">'3.'!#REF!</definedName>
    <definedName name="ASchulen__SMYSQL1__1" localSheetId="9">'4.1'!#REF!</definedName>
    <definedName name="ASchulen__SMYSQL1__1" localSheetId="10">'4.2'!#REF!</definedName>
    <definedName name="ASchulen__SMYSQL1__1" localSheetId="11">'4.3'!#REF!</definedName>
    <definedName name="ASchulen__SMYSQL1__1" localSheetId="12">'4.4'!#REF!</definedName>
    <definedName name="ASchulen__SMYSQL1__1" localSheetId="13">'4.5'!#REF!</definedName>
    <definedName name="ASchulen__SMYSQL1__1" localSheetId="14">'4.5.1'!#REF!</definedName>
    <definedName name="ASchulen__SMYSQL1__1" localSheetId="15">'4.5.2'!#REF!</definedName>
    <definedName name="ASchulen__SMYSQL1__1" localSheetId="16">'4.6'!#REF!</definedName>
    <definedName name="ASchulen__SMYSQL1__1" localSheetId="17">'4.7'!#REF!</definedName>
    <definedName name="ASchulen__SMYSQL1__1" localSheetId="18">'4.8'!#REF!</definedName>
    <definedName name="ASchulen__SMYSQL1__1" localSheetId="19">'4.9'!#REF!</definedName>
    <definedName name="ASchulen__SMYSQL1__1" localSheetId="21">'6.1'!#REF!</definedName>
    <definedName name="ASchulen__SMYSQL1__1" localSheetId="22">'6.2'!#REF!</definedName>
    <definedName name="ASchulen__SMYSQL1__1" localSheetId="23">'6.3'!#REF!</definedName>
    <definedName name="ASchulen__SMYSQL1__1" localSheetId="24">'6.4'!#REF!</definedName>
    <definedName name="ASchulen__SMYSQL1__1" localSheetId="25">'6.5'!#REF!</definedName>
    <definedName name="ASchulen__SMYSQL1__1" localSheetId="26">'6.6'!#REF!</definedName>
    <definedName name="ASchulen__SMYSQL1__1" localSheetId="27">'7.1'!#REF!</definedName>
    <definedName name="ASchulen__SMYSQL1__1" localSheetId="28">'7.2'!#REF!</definedName>
    <definedName name="ASchulen__SMYSQL1__1" localSheetId="29">'7.3'!#REF!</definedName>
    <definedName name="ASchulen__SMYSQL1__1" localSheetId="30">'7.4'!#REF!</definedName>
    <definedName name="ASchulen__SMYSQL1__1" localSheetId="31">'7.5'!#REF!</definedName>
    <definedName name="ASchulen__SMYSQL1__1" localSheetId="32">'7.6'!#REF!</definedName>
    <definedName name="ASchulen__SMYSQL1__1" localSheetId="33">'8.1'!#REF!</definedName>
    <definedName name="ASchulen__SMYSQL1__1" localSheetId="34">'8.2'!#REF!</definedName>
    <definedName name="ASchulen__SMYSQL1__1" localSheetId="35">'8.3'!#REF!</definedName>
    <definedName name="ASchulen__SMYSQL1__1" localSheetId="36">'8.4'!#REF!</definedName>
    <definedName name="ASchulen__SMYSQL1__1" localSheetId="37">'8.5'!#REF!</definedName>
    <definedName name="ASchulen__SMYSQL1__1" localSheetId="38">'8.6'!#REF!</definedName>
    <definedName name="_xlnm.Print_Titles" localSheetId="6">'1.'!$1:$19</definedName>
    <definedName name="_xlnm.Print_Titles" localSheetId="7">'2.'!$A:$B,'2.'!$1:$18</definedName>
    <definedName name="_xlnm.Print_Titles" localSheetId="8">'3.'!$A:$B,'3.'!$1:$17</definedName>
    <definedName name="_xlnm.Print_Titles" localSheetId="9">'4.1'!$A:$B,'4.1'!$1:$17</definedName>
    <definedName name="_xlnm.Print_Titles" localSheetId="10">'4.2'!$A:$B,'4.2'!$1:$17</definedName>
    <definedName name="_xlnm.Print_Titles" localSheetId="11">'4.3'!$A:$B,'4.3'!$1:$17</definedName>
    <definedName name="_xlnm.Print_Titles" localSheetId="12">'4.4'!$A:$B,'4.4'!$1:$17</definedName>
    <definedName name="_xlnm.Print_Titles" localSheetId="13">'4.5'!$A:$B,'4.5'!$1:$17</definedName>
    <definedName name="_xlnm.Print_Titles" localSheetId="14">'4.5.1'!$A:$B,'4.5.1'!$1:$17</definedName>
    <definedName name="_xlnm.Print_Titles" localSheetId="15">'4.5.2'!$A:$B,'4.5.2'!$1:$17</definedName>
    <definedName name="_xlnm.Print_Titles" localSheetId="16">'4.6'!$A:$B,'4.6'!$1:$17</definedName>
    <definedName name="_xlnm.Print_Titles" localSheetId="17">'4.7'!$A:$B,'4.7'!$1:$17</definedName>
    <definedName name="_xlnm.Print_Titles" localSheetId="18">'4.8'!$A:$B,'4.8'!$1:$17</definedName>
    <definedName name="_xlnm.Print_Titles" localSheetId="19">'4.9'!$A:$B,'4.9'!$1:$17</definedName>
    <definedName name="_xlnm.Print_Titles" localSheetId="20">'5.'!$A:$B,'5.'!$1:$17</definedName>
    <definedName name="_xlnm.Print_Titles" localSheetId="21">'6.1'!$A:$B,'6.1'!$1:$18</definedName>
    <definedName name="_xlnm.Print_Titles" localSheetId="22">'6.2'!$A:$B,'6.2'!$1:$18</definedName>
    <definedName name="_xlnm.Print_Titles" localSheetId="23">'6.3'!$A:$B,'6.3'!$1:$18</definedName>
    <definedName name="_xlnm.Print_Titles" localSheetId="24">'6.4'!$A:$B,'6.4'!$1:$18</definedName>
    <definedName name="_xlnm.Print_Titles" localSheetId="25">'6.5'!$A:$B,'6.5'!$1:$18</definedName>
    <definedName name="_xlnm.Print_Titles" localSheetId="26">'6.6'!$A:$B,'6.6'!$1:$18</definedName>
    <definedName name="_xlnm.Print_Titles" localSheetId="27">'7.1'!$A:$B,'7.1'!$1:$18</definedName>
    <definedName name="_xlnm.Print_Titles" localSheetId="28">'7.2'!$A:$B,'7.2'!$1:$18</definedName>
    <definedName name="_xlnm.Print_Titles" localSheetId="29">'7.3'!$A:$B,'7.3'!$1:$18</definedName>
    <definedName name="_xlnm.Print_Titles" localSheetId="30">'7.4'!$A:$B,'7.4'!$1:$18</definedName>
    <definedName name="_xlnm.Print_Titles" localSheetId="31">'7.5'!$A:$B,'7.5'!$1:$18</definedName>
    <definedName name="_xlnm.Print_Titles" localSheetId="32">'7.6'!$A:$B,'7.6'!$1:$18</definedName>
    <definedName name="_xlnm.Print_Titles" localSheetId="33">'8.1'!$A:$B,'8.1'!$1:$18</definedName>
    <definedName name="_xlnm.Print_Titles" localSheetId="34">'8.2'!$A:$B,'8.2'!$1:$18</definedName>
    <definedName name="_xlnm.Print_Titles" localSheetId="35">'8.3'!$A:$B,'8.3'!$1:$18</definedName>
    <definedName name="_xlnm.Print_Titles" localSheetId="36">'8.4'!$A:$B,'8.4'!$1:$18</definedName>
    <definedName name="_xlnm.Print_Titles" localSheetId="37">'8.5'!$A:$B,'8.5'!$1:$18</definedName>
    <definedName name="_xlnm.Print_Titles" localSheetId="38">'8.6'!$A:$B,'8.6'!$1:$18</definedName>
    <definedName name="_xlnm.Print_Titles" localSheetId="4">Kontenrahmenplan!$1:$4</definedName>
    <definedName name="_xlnm.Print_Titles" localSheetId="3">Produktrahmenplan!$1:$4</definedName>
    <definedName name="OLE_LINK47" localSheetId="4">Kontenrahmenplan!#REF!</definedName>
    <definedName name="OLE_LINK48" localSheetId="4">Kontenrahmenplan!#REF!</definedName>
    <definedName name="OLE_LINK49" localSheetId="4">Kontenrahmenplan!#REF!</definedName>
    <definedName name="OLE_LINK50" localSheetId="4">Kontenrahmenplan!#REF!</definedName>
    <definedName name="OLE_LINK51" localSheetId="5">Zuordnungsschlüssel!$A$1</definedName>
    <definedName name="Print_Area" localSheetId="0">Deckblatt!$A$1:$D$45</definedName>
    <definedName name="Print_Titles" localSheetId="7">'2.'!$A:$B,'2.'!$1:$18</definedName>
    <definedName name="Print_Titles" localSheetId="8">'3.'!$A:$B,'3.'!$1:$17</definedName>
    <definedName name="Print_Titles" localSheetId="9">'4.1'!$A:$B,'4.1'!$1:$17</definedName>
    <definedName name="Print_Titles" localSheetId="10">'4.2'!$A:$B,'4.2'!$1:$17</definedName>
    <definedName name="Print_Titles" localSheetId="11">'4.3'!$A:$B,'4.3'!$1:$17</definedName>
    <definedName name="Print_Titles" localSheetId="12">'4.4'!$A:$B,'4.4'!$1:$17</definedName>
    <definedName name="Print_Titles" localSheetId="13">'4.5'!$A:$B,'4.5'!$1:$17</definedName>
    <definedName name="Print_Titles" localSheetId="14">'4.5.1'!$A:$B,'4.5.1'!$1:$17</definedName>
    <definedName name="Print_Titles" localSheetId="15">'4.5.2'!$A:$B,'4.5.2'!$1:$17</definedName>
    <definedName name="Print_Titles" localSheetId="16">'4.6'!$A:$B,'4.6'!$1:$17</definedName>
    <definedName name="Print_Titles" localSheetId="17">'4.7'!$A:$B,'4.7'!$1:$17</definedName>
    <definedName name="Print_Titles" localSheetId="18">'4.8'!$A:$B,'4.8'!$1:$17</definedName>
    <definedName name="Print_Titles" localSheetId="19">'4.9'!$A:$B,'4.9'!$1:$17</definedName>
    <definedName name="Print_Titles" localSheetId="20">'5.'!$A:$B,'5.'!$1:$17</definedName>
    <definedName name="Print_Titles" localSheetId="21">'6.1'!$A:$B,'6.1'!$1:$18</definedName>
    <definedName name="Print_Titles" localSheetId="22">'6.2'!$A:$B,'6.2'!$1:$18</definedName>
    <definedName name="Print_Titles" localSheetId="23">'6.3'!$A:$B,'6.3'!$1:$18</definedName>
    <definedName name="Print_Titles" localSheetId="24">'6.4'!$A:$B,'6.4'!$1:$18</definedName>
    <definedName name="Print_Titles" localSheetId="25">'6.5'!$A:$B,'6.5'!$1:$18</definedName>
    <definedName name="Print_Titles" localSheetId="26">'6.6'!$A:$B,'6.6'!$1:$18</definedName>
    <definedName name="Print_Titles" localSheetId="27">'7.1'!$A:$B,'7.1'!$1:$18</definedName>
    <definedName name="Print_Titles" localSheetId="28">'7.2'!$A:$B,'7.2'!$1:$18</definedName>
    <definedName name="Print_Titles" localSheetId="29">'7.3'!$A:$B,'7.3'!$1:$18</definedName>
    <definedName name="Print_Titles" localSheetId="30">'7.4'!$A:$B,'7.4'!$1:$18</definedName>
    <definedName name="Print_Titles" localSheetId="31">'7.5'!$A:$B,'7.5'!$1:$18</definedName>
    <definedName name="Print_Titles" localSheetId="32">'7.6'!$A:$B,'7.6'!$1:$18</definedName>
    <definedName name="Print_Titles" localSheetId="33">'8.1'!$A:$B,'8.1'!$1:$18</definedName>
    <definedName name="Print_Titles" localSheetId="34">'8.2'!$A:$B,'8.2'!$1:$18</definedName>
    <definedName name="Print_Titles" localSheetId="35">'8.3'!$A:$B,'8.3'!$1:$18</definedName>
    <definedName name="Print_Titles" localSheetId="36">'8.4'!$A:$B,'8.4'!$1:$18</definedName>
    <definedName name="Print_Titles" localSheetId="37">'8.5'!$A:$B,'8.5'!$1:$18</definedName>
    <definedName name="Print_Titles" localSheetId="38">'8.6'!$A:$B,'8.6'!$1:$18</definedName>
    <definedName name="Print_Titles" localSheetId="4">Kontenrahmenplan!$2:$4</definedName>
    <definedName name="Print_Titles" localSheetId="3">Produktrahmenplan!$2:$4</definedName>
  </definedNames>
  <calcPr calcId="162913"/>
</workbook>
</file>

<file path=xl/calcChain.xml><?xml version="1.0" encoding="utf-8"?>
<calcChain xmlns="http://schemas.openxmlformats.org/spreadsheetml/2006/main">
  <c r="B17" i="62" l="1"/>
  <c r="B48" i="62" l="1"/>
  <c r="B40" i="62"/>
  <c r="B32" i="62"/>
  <c r="B30" i="62"/>
  <c r="B14" i="62"/>
  <c r="B11" i="62"/>
  <c r="B9" i="62"/>
  <c r="H1" i="85"/>
  <c r="C1" i="83"/>
  <c r="C1" i="84"/>
  <c r="C1" i="82"/>
  <c r="C1" i="81"/>
  <c r="C1" i="80"/>
  <c r="H1" i="82"/>
  <c r="H1" i="80"/>
  <c r="C1" i="85"/>
  <c r="H1" i="83"/>
  <c r="H1" i="84"/>
  <c r="H1" i="81"/>
  <c r="A25" i="92"/>
  <c r="A26" i="92"/>
  <c r="A27" i="92"/>
  <c r="A28" i="92"/>
  <c r="A29" i="92"/>
  <c r="A30" i="92"/>
  <c r="A31" i="92"/>
  <c r="A32" i="92"/>
  <c r="A33" i="92"/>
  <c r="A34" i="92"/>
  <c r="A35" i="92"/>
  <c r="A36" i="92"/>
  <c r="A37" i="92"/>
  <c r="A38" i="92"/>
  <c r="A39" i="92"/>
  <c r="A40" i="92"/>
  <c r="A41" i="92"/>
  <c r="A42" i="92"/>
  <c r="A43" i="92"/>
  <c r="A44" i="92"/>
  <c r="A45" i="92"/>
  <c r="A46" i="92"/>
  <c r="A47" i="92"/>
  <c r="A48" i="92"/>
  <c r="A49" i="92"/>
  <c r="A50" i="92"/>
  <c r="A51" i="92"/>
  <c r="A52" i="92"/>
  <c r="A53" i="92"/>
  <c r="A54" i="92"/>
  <c r="A55" i="92"/>
  <c r="A56" i="92"/>
  <c r="A57" i="92"/>
  <c r="A58" i="92"/>
  <c r="A59" i="92"/>
  <c r="A60" i="92"/>
  <c r="A61" i="92"/>
  <c r="A62" i="92"/>
  <c r="A63" i="92"/>
  <c r="A64" i="92"/>
  <c r="A65" i="92"/>
  <c r="A66" i="92"/>
  <c r="A67" i="92"/>
  <c r="A68" i="92"/>
  <c r="A69" i="92"/>
  <c r="A70" i="92"/>
  <c r="A71" i="92"/>
  <c r="A72" i="92"/>
  <c r="A73" i="92"/>
  <c r="A74" i="92"/>
  <c r="A75" i="92"/>
  <c r="A76" i="92"/>
  <c r="A77" i="92"/>
  <c r="A78" i="92"/>
  <c r="A79" i="92"/>
  <c r="A80" i="92"/>
  <c r="A81" i="92"/>
  <c r="A82" i="92"/>
  <c r="A83" i="92"/>
  <c r="A84" i="92"/>
  <c r="A85" i="92"/>
  <c r="A86" i="92"/>
  <c r="A87" i="92"/>
  <c r="A88" i="92"/>
  <c r="A89" i="92"/>
  <c r="A90" i="92"/>
  <c r="A91" i="92"/>
  <c r="A20" i="92"/>
  <c r="A21" i="92"/>
  <c r="A22" i="92"/>
  <c r="A23" i="92"/>
  <c r="A24" i="92"/>
  <c r="A19" i="92"/>
  <c r="A92" i="98"/>
  <c r="A91" i="98"/>
  <c r="A90" i="98"/>
  <c r="A89" i="98"/>
  <c r="A88" i="98"/>
  <c r="A87" i="98"/>
  <c r="A86" i="98"/>
  <c r="A85" i="98"/>
  <c r="A84" i="98"/>
  <c r="A83" i="98"/>
  <c r="A82" i="98"/>
  <c r="A81" i="98"/>
  <c r="A80" i="98"/>
  <c r="A79" i="98"/>
  <c r="A78" i="98"/>
  <c r="A77" i="98"/>
  <c r="A76" i="98"/>
  <c r="A75" i="98"/>
  <c r="A74" i="98"/>
  <c r="A73" i="98"/>
  <c r="A72" i="98"/>
  <c r="A71" i="98"/>
  <c r="A70" i="98"/>
  <c r="A69" i="98"/>
  <c r="A68" i="98"/>
  <c r="A67" i="98"/>
  <c r="A66" i="98"/>
  <c r="A65" i="98"/>
  <c r="A64" i="98"/>
  <c r="A63" i="98"/>
  <c r="A62" i="98"/>
  <c r="A61" i="98"/>
  <c r="A60" i="98"/>
  <c r="A59" i="98"/>
  <c r="A58" i="98"/>
  <c r="A57" i="98"/>
  <c r="A56" i="98"/>
  <c r="A55" i="98"/>
  <c r="A54" i="98"/>
  <c r="A53" i="98"/>
  <c r="A52" i="98"/>
  <c r="A51" i="98"/>
  <c r="A50" i="98"/>
  <c r="A49" i="98"/>
  <c r="A48" i="98"/>
  <c r="A47" i="98"/>
  <c r="A46" i="98"/>
  <c r="A45" i="98"/>
  <c r="A44" i="98"/>
  <c r="A43" i="98"/>
  <c r="A42" i="98"/>
  <c r="A41" i="98"/>
  <c r="A40" i="98"/>
  <c r="A39" i="98"/>
  <c r="A38" i="98"/>
  <c r="A37" i="98"/>
  <c r="A36" i="98"/>
  <c r="A35" i="98"/>
  <c r="A34" i="98"/>
  <c r="A33" i="98"/>
  <c r="A32" i="98"/>
  <c r="A31" i="98"/>
  <c r="A30" i="98"/>
  <c r="A29" i="98"/>
  <c r="A28" i="98"/>
  <c r="A27" i="98"/>
  <c r="A26" i="98"/>
  <c r="A25" i="98"/>
  <c r="A24" i="98"/>
  <c r="A23" i="98"/>
  <c r="A22" i="98"/>
  <c r="A21" i="98"/>
  <c r="A20" i="98"/>
  <c r="A92" i="97"/>
  <c r="A91" i="97"/>
  <c r="A90" i="97"/>
  <c r="A89" i="97"/>
  <c r="A88" i="97"/>
  <c r="A87" i="97"/>
  <c r="A86" i="97"/>
  <c r="A85" i="97"/>
  <c r="A84" i="97"/>
  <c r="A83" i="97"/>
  <c r="A82" i="97"/>
  <c r="A81" i="97"/>
  <c r="A80" i="97"/>
  <c r="A79" i="97"/>
  <c r="A78" i="97"/>
  <c r="A77" i="97"/>
  <c r="A76" i="97"/>
  <c r="A75" i="97"/>
  <c r="A74" i="97"/>
  <c r="A73" i="97"/>
  <c r="A72" i="97"/>
  <c r="A71" i="97"/>
  <c r="A70" i="97"/>
  <c r="A69" i="97"/>
  <c r="A68" i="97"/>
  <c r="A67" i="97"/>
  <c r="A66" i="97"/>
  <c r="A65" i="97"/>
  <c r="A64" i="97"/>
  <c r="A63" i="97"/>
  <c r="A62" i="97"/>
  <c r="A61" i="97"/>
  <c r="A60" i="97"/>
  <c r="A59" i="97"/>
  <c r="A58" i="97"/>
  <c r="A57" i="97"/>
  <c r="A56" i="97"/>
  <c r="A55" i="97"/>
  <c r="A54" i="97"/>
  <c r="A53" i="97"/>
  <c r="A52" i="97"/>
  <c r="A51" i="97"/>
  <c r="A50" i="97"/>
  <c r="A49" i="97"/>
  <c r="A48" i="97"/>
  <c r="A47" i="97"/>
  <c r="A46" i="97"/>
  <c r="A45" i="97"/>
  <c r="A44" i="97"/>
  <c r="A43" i="97"/>
  <c r="A42" i="97"/>
  <c r="A41" i="97"/>
  <c r="A40" i="97"/>
  <c r="A39" i="97"/>
  <c r="A38" i="97"/>
  <c r="A37" i="97"/>
  <c r="A36" i="97"/>
  <c r="A35" i="97"/>
  <c r="A34" i="97"/>
  <c r="A33" i="97"/>
  <c r="A32" i="97"/>
  <c r="A31" i="97"/>
  <c r="A30" i="97"/>
  <c r="A29" i="97"/>
  <c r="A28" i="97"/>
  <c r="A27" i="97"/>
  <c r="A26" i="97"/>
  <c r="A25" i="97"/>
  <c r="A24" i="97"/>
  <c r="A23" i="97"/>
  <c r="A22" i="97"/>
  <c r="A21" i="97"/>
  <c r="A20" i="97"/>
  <c r="A92" i="96"/>
  <c r="A91" i="96"/>
  <c r="A90" i="96"/>
  <c r="A89" i="96"/>
  <c r="A88" i="96"/>
  <c r="A87" i="96"/>
  <c r="A86" i="96"/>
  <c r="A85" i="96"/>
  <c r="A84" i="96"/>
  <c r="A83" i="96"/>
  <c r="A82" i="96"/>
  <c r="A81" i="96"/>
  <c r="A80" i="96"/>
  <c r="A79" i="96"/>
  <c r="A78" i="96"/>
  <c r="A77" i="96"/>
  <c r="A76" i="96"/>
  <c r="A75" i="96"/>
  <c r="A74" i="96"/>
  <c r="A73" i="96"/>
  <c r="A72" i="96"/>
  <c r="A71" i="96"/>
  <c r="A70" i="96"/>
  <c r="A69" i="96"/>
  <c r="A68" i="96"/>
  <c r="A67" i="96"/>
  <c r="A66" i="96"/>
  <c r="A65" i="96"/>
  <c r="A64" i="96"/>
  <c r="A63" i="96"/>
  <c r="A62" i="96"/>
  <c r="A61" i="96"/>
  <c r="A60" i="96"/>
  <c r="A59" i="96"/>
  <c r="A58" i="96"/>
  <c r="A57" i="96"/>
  <c r="A56" i="96"/>
  <c r="A55" i="96"/>
  <c r="A54" i="96"/>
  <c r="A53" i="96"/>
  <c r="A52" i="96"/>
  <c r="A51" i="96"/>
  <c r="A50" i="96"/>
  <c r="A49" i="96"/>
  <c r="A48" i="96"/>
  <c r="A47" i="96"/>
  <c r="A46" i="96"/>
  <c r="A45" i="96"/>
  <c r="A44" i="96"/>
  <c r="A43" i="96"/>
  <c r="A42" i="96"/>
  <c r="A41" i="96"/>
  <c r="A40" i="96"/>
  <c r="A39" i="96"/>
  <c r="A38" i="96"/>
  <c r="A37" i="96"/>
  <c r="A36" i="96"/>
  <c r="A35" i="96"/>
  <c r="A34" i="96"/>
  <c r="A33" i="96"/>
  <c r="A32" i="96"/>
  <c r="A31" i="96"/>
  <c r="A30" i="96"/>
  <c r="A29" i="96"/>
  <c r="A28" i="96"/>
  <c r="A27" i="96"/>
  <c r="A26" i="96"/>
  <c r="A25" i="96"/>
  <c r="A24" i="96"/>
  <c r="A23" i="96"/>
  <c r="A22" i="96"/>
  <c r="A21" i="96"/>
  <c r="A20" i="96"/>
  <c r="A92" i="95"/>
  <c r="A91" i="95"/>
  <c r="A90" i="95"/>
  <c r="A89" i="95"/>
  <c r="A88" i="95"/>
  <c r="A87" i="95"/>
  <c r="A86" i="95"/>
  <c r="A85" i="95"/>
  <c r="A84" i="95"/>
  <c r="A83" i="95"/>
  <c r="A82" i="95"/>
  <c r="A81" i="95"/>
  <c r="A80" i="95"/>
  <c r="A79" i="95"/>
  <c r="A78" i="95"/>
  <c r="A77" i="95"/>
  <c r="A76" i="95"/>
  <c r="A75" i="95"/>
  <c r="A74" i="95"/>
  <c r="A73" i="95"/>
  <c r="A72" i="95"/>
  <c r="A71" i="95"/>
  <c r="A70" i="95"/>
  <c r="A69" i="95"/>
  <c r="A68" i="95"/>
  <c r="A67" i="95"/>
  <c r="A66" i="95"/>
  <c r="A65" i="95"/>
  <c r="A64" i="95"/>
  <c r="A63" i="95"/>
  <c r="A62" i="95"/>
  <c r="A61" i="95"/>
  <c r="A60" i="95"/>
  <c r="A59" i="95"/>
  <c r="A58" i="95"/>
  <c r="A57" i="95"/>
  <c r="A56" i="95"/>
  <c r="A55" i="95"/>
  <c r="A54" i="95"/>
  <c r="A53" i="95"/>
  <c r="A52" i="95"/>
  <c r="A51" i="95"/>
  <c r="A50" i="95"/>
  <c r="A49" i="95"/>
  <c r="A48" i="95"/>
  <c r="A47" i="95"/>
  <c r="A46" i="95"/>
  <c r="A45" i="95"/>
  <c r="A44" i="95"/>
  <c r="A43" i="95"/>
  <c r="A42" i="95"/>
  <c r="A41" i="95"/>
  <c r="A40" i="95"/>
  <c r="A39" i="95"/>
  <c r="A38" i="95"/>
  <c r="A37" i="95"/>
  <c r="A36" i="95"/>
  <c r="A35" i="95"/>
  <c r="A34" i="95"/>
  <c r="A33" i="95"/>
  <c r="A32" i="95"/>
  <c r="A31" i="95"/>
  <c r="A30" i="95"/>
  <c r="A29" i="95"/>
  <c r="A28" i="95"/>
  <c r="A27" i="95"/>
  <c r="A26" i="95"/>
  <c r="A25" i="95"/>
  <c r="A24" i="95"/>
  <c r="A23" i="95"/>
  <c r="A22" i="95"/>
  <c r="A21" i="95"/>
  <c r="A20" i="95"/>
  <c r="A92" i="94"/>
  <c r="A91" i="94"/>
  <c r="A90" i="94"/>
  <c r="A89" i="94"/>
  <c r="A88" i="94"/>
  <c r="A87" i="94"/>
  <c r="A86" i="94"/>
  <c r="A85" i="94"/>
  <c r="A84" i="94"/>
  <c r="A83" i="94"/>
  <c r="A82" i="94"/>
  <c r="A81" i="94"/>
  <c r="A80" i="94"/>
  <c r="A79" i="94"/>
  <c r="A78" i="94"/>
  <c r="A77" i="94"/>
  <c r="A76" i="94"/>
  <c r="A75" i="94"/>
  <c r="A74" i="94"/>
  <c r="A73" i="94"/>
  <c r="A72" i="94"/>
  <c r="A71" i="94"/>
  <c r="A70" i="94"/>
  <c r="A69" i="94"/>
  <c r="A68" i="94"/>
  <c r="A67" i="94"/>
  <c r="A66" i="94"/>
  <c r="A65" i="94"/>
  <c r="A64" i="94"/>
  <c r="A63" i="94"/>
  <c r="A62" i="94"/>
  <c r="A61" i="94"/>
  <c r="A60" i="94"/>
  <c r="A59" i="94"/>
  <c r="A58" i="94"/>
  <c r="A57" i="94"/>
  <c r="A56" i="94"/>
  <c r="A55" i="94"/>
  <c r="A54" i="94"/>
  <c r="A53" i="94"/>
  <c r="A52" i="94"/>
  <c r="A51" i="94"/>
  <c r="A50" i="94"/>
  <c r="A49" i="94"/>
  <c r="A48" i="94"/>
  <c r="A47" i="94"/>
  <c r="A46" i="94"/>
  <c r="A45" i="94"/>
  <c r="A44" i="94"/>
  <c r="A43" i="94"/>
  <c r="A42" i="94"/>
  <c r="A41" i="94"/>
  <c r="A40" i="94"/>
  <c r="A39" i="94"/>
  <c r="A38" i="94"/>
  <c r="A37" i="94"/>
  <c r="A36" i="94"/>
  <c r="A35" i="94"/>
  <c r="A34" i="94"/>
  <c r="A33" i="94"/>
  <c r="A32" i="94"/>
  <c r="A31" i="94"/>
  <c r="A30" i="94"/>
  <c r="A29" i="94"/>
  <c r="A28" i="94"/>
  <c r="A27" i="94"/>
  <c r="A26" i="94"/>
  <c r="A25" i="94"/>
  <c r="A24" i="94"/>
  <c r="A23" i="94"/>
  <c r="A22" i="94"/>
  <c r="A21" i="94"/>
  <c r="A20" i="94"/>
  <c r="A92" i="93"/>
  <c r="A91" i="93"/>
  <c r="A90" i="93"/>
  <c r="A89" i="93"/>
  <c r="A88" i="93"/>
  <c r="A87" i="93"/>
  <c r="A86" i="93"/>
  <c r="A85" i="93"/>
  <c r="A84" i="93"/>
  <c r="A83" i="93"/>
  <c r="A82" i="93"/>
  <c r="A81" i="93"/>
  <c r="A80" i="93"/>
  <c r="A79" i="93"/>
  <c r="A78" i="93"/>
  <c r="A77" i="93"/>
  <c r="A76" i="93"/>
  <c r="A75" i="93"/>
  <c r="A74" i="93"/>
  <c r="A73" i="93"/>
  <c r="A72" i="93"/>
  <c r="A71" i="93"/>
  <c r="A70" i="93"/>
  <c r="A69" i="93"/>
  <c r="A68" i="93"/>
  <c r="A67" i="93"/>
  <c r="A66" i="93"/>
  <c r="A65" i="93"/>
  <c r="A64" i="93"/>
  <c r="A63" i="93"/>
  <c r="A62" i="93"/>
  <c r="A61" i="93"/>
  <c r="A60" i="93"/>
  <c r="A59" i="93"/>
  <c r="A58" i="93"/>
  <c r="A57" i="93"/>
  <c r="A56" i="93"/>
  <c r="A55" i="93"/>
  <c r="A54" i="93"/>
  <c r="A53" i="93"/>
  <c r="A52" i="93"/>
  <c r="A51" i="93"/>
  <c r="A50" i="93"/>
  <c r="A49" i="93"/>
  <c r="A48" i="93"/>
  <c r="A47" i="93"/>
  <c r="A46" i="93"/>
  <c r="A45" i="93"/>
  <c r="A44" i="93"/>
  <c r="A43" i="93"/>
  <c r="A42" i="93"/>
  <c r="A41" i="93"/>
  <c r="A40" i="93"/>
  <c r="A39" i="93"/>
  <c r="A38" i="93"/>
  <c r="A37" i="93"/>
  <c r="A36" i="93"/>
  <c r="A35" i="93"/>
  <c r="A34" i="93"/>
  <c r="A33" i="93"/>
  <c r="A32" i="93"/>
  <c r="A31" i="93"/>
  <c r="A30" i="93"/>
  <c r="A29" i="93"/>
  <c r="A28" i="93"/>
  <c r="A27" i="93"/>
  <c r="A26" i="93"/>
  <c r="A25" i="93"/>
  <c r="A24" i="93"/>
  <c r="A23" i="93"/>
  <c r="A22" i="93"/>
  <c r="A21" i="93"/>
  <c r="A20" i="93"/>
  <c r="A92" i="105"/>
  <c r="A91" i="105"/>
  <c r="A90" i="105"/>
  <c r="A89" i="105"/>
  <c r="A88" i="105"/>
  <c r="A87" i="105"/>
  <c r="A86" i="105"/>
  <c r="A85" i="105"/>
  <c r="A84" i="105"/>
  <c r="A83" i="105"/>
  <c r="A82" i="105"/>
  <c r="A81" i="105"/>
  <c r="A80" i="105"/>
  <c r="A79" i="105"/>
  <c r="A78" i="105"/>
  <c r="A77" i="105"/>
  <c r="A76" i="105"/>
  <c r="A75" i="105"/>
  <c r="A74" i="105"/>
  <c r="A73" i="105"/>
  <c r="A72" i="105"/>
  <c r="A71" i="105"/>
  <c r="A70" i="105"/>
  <c r="A69" i="105"/>
  <c r="A68" i="105"/>
  <c r="A67" i="105"/>
  <c r="A66" i="105"/>
  <c r="A65" i="105"/>
  <c r="A64" i="105"/>
  <c r="A63" i="105"/>
  <c r="A62" i="105"/>
  <c r="A61" i="105"/>
  <c r="A60" i="105"/>
  <c r="A59" i="105"/>
  <c r="A58" i="105"/>
  <c r="A57" i="105"/>
  <c r="A56" i="105"/>
  <c r="A55" i="105"/>
  <c r="A54" i="105"/>
  <c r="A53" i="105"/>
  <c r="A52" i="105"/>
  <c r="A51" i="105"/>
  <c r="A50" i="105"/>
  <c r="A49" i="105"/>
  <c r="A48" i="105"/>
  <c r="A47" i="105"/>
  <c r="A46" i="105"/>
  <c r="A45" i="105"/>
  <c r="A44" i="105"/>
  <c r="A43" i="105"/>
  <c r="A42" i="105"/>
  <c r="A41" i="105"/>
  <c r="A40" i="105"/>
  <c r="A39" i="105"/>
  <c r="A38" i="105"/>
  <c r="A37" i="105"/>
  <c r="A36" i="105"/>
  <c r="A35" i="105"/>
  <c r="A34" i="105"/>
  <c r="A33" i="105"/>
  <c r="A32" i="105"/>
  <c r="A31" i="105"/>
  <c r="A30" i="105"/>
  <c r="A29" i="105"/>
  <c r="A28" i="105"/>
  <c r="A27" i="105"/>
  <c r="A26" i="105"/>
  <c r="A25" i="105"/>
  <c r="A24" i="105"/>
  <c r="A23" i="105"/>
  <c r="A22" i="105"/>
  <c r="A21" i="105"/>
  <c r="A20" i="105"/>
  <c r="A92" i="104"/>
  <c r="A91" i="104"/>
  <c r="A90" i="104"/>
  <c r="A89" i="104"/>
  <c r="A88" i="104"/>
  <c r="A87" i="104"/>
  <c r="A86" i="104"/>
  <c r="A85" i="104"/>
  <c r="A84" i="104"/>
  <c r="A83" i="104"/>
  <c r="A82" i="104"/>
  <c r="A81" i="104"/>
  <c r="A80" i="104"/>
  <c r="A79" i="104"/>
  <c r="A78" i="104"/>
  <c r="A77" i="104"/>
  <c r="A76" i="104"/>
  <c r="A75" i="104"/>
  <c r="A74" i="104"/>
  <c r="A73" i="104"/>
  <c r="A72" i="104"/>
  <c r="A71" i="104"/>
  <c r="A70" i="104"/>
  <c r="A69" i="104"/>
  <c r="A68" i="104"/>
  <c r="A67" i="104"/>
  <c r="A66" i="104"/>
  <c r="A65" i="104"/>
  <c r="A64" i="104"/>
  <c r="A63" i="104"/>
  <c r="A62" i="104"/>
  <c r="A61" i="104"/>
  <c r="A60" i="104"/>
  <c r="A59" i="104"/>
  <c r="A58" i="104"/>
  <c r="A57" i="104"/>
  <c r="A56" i="104"/>
  <c r="A55" i="104"/>
  <c r="A54" i="104"/>
  <c r="A53" i="104"/>
  <c r="A52" i="104"/>
  <c r="A51" i="104"/>
  <c r="A50" i="104"/>
  <c r="A49" i="104"/>
  <c r="A48" i="104"/>
  <c r="A47" i="104"/>
  <c r="A46" i="104"/>
  <c r="A45" i="104"/>
  <c r="A44" i="104"/>
  <c r="A43" i="104"/>
  <c r="A42" i="104"/>
  <c r="A41" i="104"/>
  <c r="A40" i="104"/>
  <c r="A39" i="104"/>
  <c r="A38" i="104"/>
  <c r="A37" i="104"/>
  <c r="A36" i="104"/>
  <c r="A35" i="104"/>
  <c r="A34" i="104"/>
  <c r="A33" i="104"/>
  <c r="A32" i="104"/>
  <c r="A31" i="104"/>
  <c r="A30" i="104"/>
  <c r="A29" i="104"/>
  <c r="A28" i="104"/>
  <c r="A27" i="104"/>
  <c r="A26" i="104"/>
  <c r="A25" i="104"/>
  <c r="A24" i="104"/>
  <c r="A23" i="104"/>
  <c r="A22" i="104"/>
  <c r="A21" i="104"/>
  <c r="A20" i="104"/>
  <c r="A92" i="103"/>
  <c r="A91" i="103"/>
  <c r="A90" i="103"/>
  <c r="A89" i="103"/>
  <c r="A88" i="103"/>
  <c r="A87" i="103"/>
  <c r="A86" i="103"/>
  <c r="A85" i="103"/>
  <c r="A84" i="103"/>
  <c r="A83" i="103"/>
  <c r="A82" i="103"/>
  <c r="A81" i="103"/>
  <c r="A80" i="103"/>
  <c r="A79" i="103"/>
  <c r="A78" i="103"/>
  <c r="A77" i="103"/>
  <c r="A76" i="103"/>
  <c r="A75" i="103"/>
  <c r="A74" i="103"/>
  <c r="A73" i="103"/>
  <c r="A72" i="103"/>
  <c r="A71" i="103"/>
  <c r="A70" i="103"/>
  <c r="A69" i="103"/>
  <c r="A68" i="103"/>
  <c r="A67" i="103"/>
  <c r="A66" i="103"/>
  <c r="A65" i="103"/>
  <c r="A64" i="103"/>
  <c r="A63" i="103"/>
  <c r="A62" i="103"/>
  <c r="A61" i="103"/>
  <c r="A60" i="103"/>
  <c r="A59" i="103"/>
  <c r="A58" i="103"/>
  <c r="A57" i="103"/>
  <c r="A56" i="103"/>
  <c r="A55" i="103"/>
  <c r="A54" i="103"/>
  <c r="A53" i="103"/>
  <c r="A52" i="103"/>
  <c r="A51" i="103"/>
  <c r="A50" i="103"/>
  <c r="A49" i="103"/>
  <c r="A48" i="103"/>
  <c r="A47" i="103"/>
  <c r="A46" i="103"/>
  <c r="A45" i="103"/>
  <c r="A44" i="103"/>
  <c r="A43" i="103"/>
  <c r="A42" i="103"/>
  <c r="A41" i="103"/>
  <c r="A40" i="103"/>
  <c r="A39" i="103"/>
  <c r="A38" i="103"/>
  <c r="A37" i="103"/>
  <c r="A36" i="103"/>
  <c r="A35" i="103"/>
  <c r="A34" i="103"/>
  <c r="A33" i="103"/>
  <c r="A32" i="103"/>
  <c r="A31" i="103"/>
  <c r="A30" i="103"/>
  <c r="A29" i="103"/>
  <c r="A28" i="103"/>
  <c r="A27" i="103"/>
  <c r="A26" i="103"/>
  <c r="A25" i="103"/>
  <c r="A24" i="103"/>
  <c r="A23" i="103"/>
  <c r="A22" i="103"/>
  <c r="A21" i="103"/>
  <c r="A20" i="103"/>
  <c r="A92" i="102"/>
  <c r="A91" i="102"/>
  <c r="A90" i="102"/>
  <c r="A89" i="102"/>
  <c r="A88" i="102"/>
  <c r="A87" i="102"/>
  <c r="A86" i="102"/>
  <c r="A85" i="102"/>
  <c r="A84" i="102"/>
  <c r="A83" i="102"/>
  <c r="A82" i="102"/>
  <c r="A81" i="102"/>
  <c r="A80" i="102"/>
  <c r="A79" i="102"/>
  <c r="A78" i="102"/>
  <c r="A77" i="102"/>
  <c r="A76" i="102"/>
  <c r="A75" i="102"/>
  <c r="A74" i="102"/>
  <c r="A73" i="102"/>
  <c r="A72" i="102"/>
  <c r="A71" i="102"/>
  <c r="A70" i="102"/>
  <c r="A69" i="102"/>
  <c r="A68" i="102"/>
  <c r="A67" i="102"/>
  <c r="A66" i="102"/>
  <c r="A65" i="102"/>
  <c r="A64" i="102"/>
  <c r="A63" i="102"/>
  <c r="A62" i="102"/>
  <c r="A61" i="102"/>
  <c r="A60" i="102"/>
  <c r="A59" i="102"/>
  <c r="A58" i="102"/>
  <c r="A57" i="102"/>
  <c r="A56" i="102"/>
  <c r="A55" i="102"/>
  <c r="A54" i="102"/>
  <c r="A53" i="102"/>
  <c r="A52" i="102"/>
  <c r="A51" i="102"/>
  <c r="A50" i="102"/>
  <c r="A49" i="102"/>
  <c r="A48" i="102"/>
  <c r="A47" i="102"/>
  <c r="A46" i="102"/>
  <c r="A45" i="102"/>
  <c r="A44" i="102"/>
  <c r="A43" i="102"/>
  <c r="A42" i="102"/>
  <c r="A41" i="102"/>
  <c r="A40" i="102"/>
  <c r="A39" i="102"/>
  <c r="A38" i="102"/>
  <c r="A37" i="102"/>
  <c r="A36" i="102"/>
  <c r="A35" i="102"/>
  <c r="A34" i="102"/>
  <c r="A33" i="102"/>
  <c r="A32" i="102"/>
  <c r="A31" i="102"/>
  <c r="A30" i="102"/>
  <c r="A29" i="102"/>
  <c r="A28" i="102"/>
  <c r="A27" i="102"/>
  <c r="A26" i="102"/>
  <c r="A25" i="102"/>
  <c r="A24" i="102"/>
  <c r="A23" i="102"/>
  <c r="A22" i="102"/>
  <c r="A21" i="102"/>
  <c r="A20" i="102"/>
  <c r="A92" i="101"/>
  <c r="A91" i="101"/>
  <c r="A90" i="101"/>
  <c r="A89" i="101"/>
  <c r="A88" i="101"/>
  <c r="A87" i="101"/>
  <c r="A86" i="101"/>
  <c r="A85" i="101"/>
  <c r="A84" i="101"/>
  <c r="A83" i="101"/>
  <c r="A82" i="101"/>
  <c r="A81" i="101"/>
  <c r="A80" i="101"/>
  <c r="A79" i="101"/>
  <c r="A78" i="101"/>
  <c r="A77" i="101"/>
  <c r="A76" i="101"/>
  <c r="A75" i="101"/>
  <c r="A74" i="101"/>
  <c r="A73" i="101"/>
  <c r="A72" i="101"/>
  <c r="A71" i="101"/>
  <c r="A70" i="101"/>
  <c r="A69" i="101"/>
  <c r="A68" i="101"/>
  <c r="A67" i="101"/>
  <c r="A66" i="101"/>
  <c r="A65" i="101"/>
  <c r="A64" i="101"/>
  <c r="A63" i="101"/>
  <c r="A62" i="101"/>
  <c r="A61" i="101"/>
  <c r="A60" i="101"/>
  <c r="A59" i="101"/>
  <c r="A58" i="101"/>
  <c r="A57" i="101"/>
  <c r="A56" i="101"/>
  <c r="A55" i="101"/>
  <c r="A54" i="101"/>
  <c r="A53" i="101"/>
  <c r="A52" i="101"/>
  <c r="A51" i="101"/>
  <c r="A50" i="101"/>
  <c r="A49" i="101"/>
  <c r="A48" i="101"/>
  <c r="A47" i="101"/>
  <c r="A46" i="101"/>
  <c r="A45" i="101"/>
  <c r="A44" i="101"/>
  <c r="A43" i="101"/>
  <c r="A42" i="101"/>
  <c r="A41" i="101"/>
  <c r="A40" i="101"/>
  <c r="A39" i="101"/>
  <c r="A38" i="101"/>
  <c r="A37" i="101"/>
  <c r="A36" i="101"/>
  <c r="A35" i="101"/>
  <c r="A34" i="101"/>
  <c r="A33" i="101"/>
  <c r="A32" i="101"/>
  <c r="A31" i="101"/>
  <c r="A30" i="101"/>
  <c r="A29" i="101"/>
  <c r="A28" i="101"/>
  <c r="A27" i="101"/>
  <c r="A26" i="101"/>
  <c r="A25" i="101"/>
  <c r="A24" i="101"/>
  <c r="A23" i="101"/>
  <c r="A22" i="101"/>
  <c r="A21" i="101"/>
  <c r="A20" i="101"/>
  <c r="A92" i="100"/>
  <c r="A91" i="100"/>
  <c r="A90" i="100"/>
  <c r="A89" i="100"/>
  <c r="A88" i="100"/>
  <c r="A87" i="100"/>
  <c r="A86" i="100"/>
  <c r="A85" i="100"/>
  <c r="A84" i="100"/>
  <c r="A83" i="100"/>
  <c r="A82" i="100"/>
  <c r="A81" i="100"/>
  <c r="A80" i="100"/>
  <c r="A79" i="100"/>
  <c r="A78" i="100"/>
  <c r="A77" i="100"/>
  <c r="A76" i="100"/>
  <c r="A75" i="100"/>
  <c r="A74" i="100"/>
  <c r="A73" i="100"/>
  <c r="A72" i="100"/>
  <c r="A71" i="100"/>
  <c r="A70" i="100"/>
  <c r="A69" i="100"/>
  <c r="A68" i="100"/>
  <c r="A67" i="100"/>
  <c r="A66" i="100"/>
  <c r="A65" i="100"/>
  <c r="A64" i="100"/>
  <c r="A63" i="100"/>
  <c r="A62" i="100"/>
  <c r="A61" i="100"/>
  <c r="A60" i="100"/>
  <c r="A59" i="100"/>
  <c r="A58" i="100"/>
  <c r="A57" i="100"/>
  <c r="A56" i="100"/>
  <c r="A55" i="100"/>
  <c r="A54" i="100"/>
  <c r="A53" i="100"/>
  <c r="A52" i="100"/>
  <c r="A51" i="100"/>
  <c r="A50" i="100"/>
  <c r="A49" i="100"/>
  <c r="A48" i="100"/>
  <c r="A47" i="100"/>
  <c r="A46" i="100"/>
  <c r="A45" i="100"/>
  <c r="A44" i="100"/>
  <c r="A43" i="100"/>
  <c r="A42" i="100"/>
  <c r="A41" i="100"/>
  <c r="A40" i="100"/>
  <c r="A39" i="100"/>
  <c r="A38" i="100"/>
  <c r="A37" i="100"/>
  <c r="A36" i="100"/>
  <c r="A35" i="100"/>
  <c r="A34" i="100"/>
  <c r="A33" i="100"/>
  <c r="A32" i="100"/>
  <c r="A31" i="100"/>
  <c r="A30" i="100"/>
  <c r="A29" i="100"/>
  <c r="A28" i="100"/>
  <c r="A27" i="100"/>
  <c r="A26" i="100"/>
  <c r="A25" i="100"/>
  <c r="A24" i="100"/>
  <c r="A23" i="100"/>
  <c r="A22" i="100"/>
  <c r="A21" i="100"/>
  <c r="A20" i="100"/>
  <c r="A92" i="85"/>
  <c r="A91" i="85"/>
  <c r="A90" i="85"/>
  <c r="A89" i="85"/>
  <c r="A88" i="85"/>
  <c r="A87" i="85"/>
  <c r="A86" i="85"/>
  <c r="A85" i="85"/>
  <c r="A84" i="85"/>
  <c r="A83" i="85"/>
  <c r="A82" i="85"/>
  <c r="A81" i="85"/>
  <c r="A80" i="85"/>
  <c r="A79" i="85"/>
  <c r="A78" i="85"/>
  <c r="A77" i="85"/>
  <c r="A76" i="85"/>
  <c r="A75" i="85"/>
  <c r="A74" i="85"/>
  <c r="A73" i="85"/>
  <c r="A72" i="85"/>
  <c r="A71" i="85"/>
  <c r="A70" i="85"/>
  <c r="A69" i="85"/>
  <c r="A68" i="85"/>
  <c r="A67" i="85"/>
  <c r="A66" i="85"/>
  <c r="A65" i="85"/>
  <c r="A64" i="85"/>
  <c r="A63" i="85"/>
  <c r="A62" i="85"/>
  <c r="A61" i="85"/>
  <c r="A60" i="85"/>
  <c r="A59" i="85"/>
  <c r="A58" i="85"/>
  <c r="A57" i="85"/>
  <c r="A56" i="85"/>
  <c r="A55" i="85"/>
  <c r="A54" i="85"/>
  <c r="A53" i="85"/>
  <c r="A52" i="85"/>
  <c r="A51" i="85"/>
  <c r="A50" i="85"/>
  <c r="A49" i="85"/>
  <c r="A48" i="85"/>
  <c r="A47" i="85"/>
  <c r="A46" i="85"/>
  <c r="A45" i="85"/>
  <c r="A44" i="85"/>
  <c r="A43" i="85"/>
  <c r="A42" i="85"/>
  <c r="A41" i="85"/>
  <c r="A40" i="85"/>
  <c r="A39" i="85"/>
  <c r="A38" i="85"/>
  <c r="A37" i="85"/>
  <c r="A36" i="85"/>
  <c r="A35" i="85"/>
  <c r="A34" i="85"/>
  <c r="A33" i="85"/>
  <c r="A32" i="85"/>
  <c r="A31" i="85"/>
  <c r="A30" i="85"/>
  <c r="A29" i="85"/>
  <c r="A28" i="85"/>
  <c r="A27" i="85"/>
  <c r="A26" i="85"/>
  <c r="A25" i="85"/>
  <c r="A24" i="85"/>
  <c r="A23" i="85"/>
  <c r="A22" i="85"/>
  <c r="A21" i="85"/>
  <c r="A20" i="85"/>
  <c r="A92" i="84"/>
  <c r="A91" i="84"/>
  <c r="A90" i="84"/>
  <c r="A89" i="84"/>
  <c r="A88" i="84"/>
  <c r="A87" i="84"/>
  <c r="A86" i="84"/>
  <c r="A85" i="84"/>
  <c r="A84" i="84"/>
  <c r="A83" i="84"/>
  <c r="A82" i="84"/>
  <c r="A81" i="84"/>
  <c r="A80" i="84"/>
  <c r="A79" i="84"/>
  <c r="A78" i="84"/>
  <c r="A77" i="84"/>
  <c r="A76" i="84"/>
  <c r="A75" i="84"/>
  <c r="A74" i="84"/>
  <c r="A73" i="84"/>
  <c r="A72" i="84"/>
  <c r="A71" i="84"/>
  <c r="A70" i="84"/>
  <c r="A69" i="84"/>
  <c r="A68" i="84"/>
  <c r="A67" i="84"/>
  <c r="A66" i="84"/>
  <c r="A65" i="84"/>
  <c r="A64" i="84"/>
  <c r="A63" i="84"/>
  <c r="A62" i="84"/>
  <c r="A61" i="84"/>
  <c r="A60" i="84"/>
  <c r="A59" i="84"/>
  <c r="A58" i="84"/>
  <c r="A57" i="84"/>
  <c r="A56" i="84"/>
  <c r="A55" i="84"/>
  <c r="A54" i="84"/>
  <c r="A53" i="84"/>
  <c r="A52" i="84"/>
  <c r="A51" i="84"/>
  <c r="A50" i="84"/>
  <c r="A49" i="84"/>
  <c r="A48" i="84"/>
  <c r="A47" i="84"/>
  <c r="A46" i="84"/>
  <c r="A45" i="84"/>
  <c r="A44" i="84"/>
  <c r="A43" i="84"/>
  <c r="A42" i="84"/>
  <c r="A41" i="84"/>
  <c r="A40" i="84"/>
  <c r="A39" i="84"/>
  <c r="A38" i="84"/>
  <c r="A37" i="84"/>
  <c r="A36" i="84"/>
  <c r="A35" i="84"/>
  <c r="A34" i="84"/>
  <c r="A33" i="84"/>
  <c r="A32" i="84"/>
  <c r="A31" i="84"/>
  <c r="A30" i="84"/>
  <c r="A29" i="84"/>
  <c r="A28" i="84"/>
  <c r="A27" i="84"/>
  <c r="A26" i="84"/>
  <c r="A25" i="84"/>
  <c r="A24" i="84"/>
  <c r="A23" i="84"/>
  <c r="A22" i="84"/>
  <c r="A21" i="84"/>
  <c r="A20" i="84"/>
  <c r="A92" i="83"/>
  <c r="A91" i="83"/>
  <c r="A90" i="83"/>
  <c r="A89" i="83"/>
  <c r="A88" i="83"/>
  <c r="A87" i="83"/>
  <c r="A86" i="83"/>
  <c r="A85" i="83"/>
  <c r="A84" i="83"/>
  <c r="A83" i="83"/>
  <c r="A82" i="83"/>
  <c r="A81" i="83"/>
  <c r="A80" i="83"/>
  <c r="A79" i="83"/>
  <c r="A78" i="83"/>
  <c r="A77" i="83"/>
  <c r="A76" i="83"/>
  <c r="A75" i="83"/>
  <c r="A74" i="83"/>
  <c r="A73" i="83"/>
  <c r="A72" i="83"/>
  <c r="A71" i="83"/>
  <c r="A70" i="83"/>
  <c r="A69" i="83"/>
  <c r="A68" i="83"/>
  <c r="A67" i="83"/>
  <c r="A66" i="83"/>
  <c r="A65" i="83"/>
  <c r="A64" i="83"/>
  <c r="A63" i="83"/>
  <c r="A62" i="83"/>
  <c r="A61" i="83"/>
  <c r="A60" i="83"/>
  <c r="A59" i="83"/>
  <c r="A58" i="83"/>
  <c r="A57" i="83"/>
  <c r="A56" i="83"/>
  <c r="A55" i="83"/>
  <c r="A54" i="83"/>
  <c r="A53" i="83"/>
  <c r="A52" i="83"/>
  <c r="A51" i="83"/>
  <c r="A50" i="83"/>
  <c r="A49" i="83"/>
  <c r="A48" i="83"/>
  <c r="A47" i="83"/>
  <c r="A46" i="83"/>
  <c r="A45" i="83"/>
  <c r="A44" i="83"/>
  <c r="A43" i="83"/>
  <c r="A42" i="83"/>
  <c r="A41" i="83"/>
  <c r="A40" i="83"/>
  <c r="A39" i="83"/>
  <c r="A38" i="83"/>
  <c r="A37" i="83"/>
  <c r="A36" i="83"/>
  <c r="A35" i="83"/>
  <c r="A34" i="83"/>
  <c r="A33" i="83"/>
  <c r="A32" i="83"/>
  <c r="A31" i="83"/>
  <c r="A30" i="83"/>
  <c r="A29" i="83"/>
  <c r="A28" i="83"/>
  <c r="A27" i="83"/>
  <c r="A26" i="83"/>
  <c r="A25" i="83"/>
  <c r="A24" i="83"/>
  <c r="A23" i="83"/>
  <c r="A22" i="83"/>
  <c r="A21" i="83"/>
  <c r="A20" i="83"/>
  <c r="A92" i="82"/>
  <c r="A91" i="82"/>
  <c r="A90" i="82"/>
  <c r="A89" i="82"/>
  <c r="A88" i="82"/>
  <c r="A87" i="82"/>
  <c r="A86" i="82"/>
  <c r="A85" i="82"/>
  <c r="A84" i="82"/>
  <c r="A83" i="82"/>
  <c r="A82" i="82"/>
  <c r="A81" i="82"/>
  <c r="A80" i="82"/>
  <c r="A79" i="82"/>
  <c r="A78" i="82"/>
  <c r="A77" i="82"/>
  <c r="A76" i="82"/>
  <c r="A75" i="82"/>
  <c r="A74" i="82"/>
  <c r="A73" i="82"/>
  <c r="A72" i="82"/>
  <c r="A71" i="82"/>
  <c r="A70" i="82"/>
  <c r="A69" i="82"/>
  <c r="A68" i="82"/>
  <c r="A67" i="82"/>
  <c r="A66" i="82"/>
  <c r="A65" i="82"/>
  <c r="A64" i="82"/>
  <c r="A63" i="82"/>
  <c r="A62" i="82"/>
  <c r="A61" i="82"/>
  <c r="A60" i="82"/>
  <c r="A59" i="82"/>
  <c r="A58" i="82"/>
  <c r="A57" i="82"/>
  <c r="A56" i="82"/>
  <c r="A55" i="82"/>
  <c r="A54" i="82"/>
  <c r="A53" i="82"/>
  <c r="A52" i="82"/>
  <c r="A51" i="82"/>
  <c r="A50" i="82"/>
  <c r="A49" i="82"/>
  <c r="A48" i="82"/>
  <c r="A47" i="82"/>
  <c r="A46" i="82"/>
  <c r="A45" i="82"/>
  <c r="A44" i="82"/>
  <c r="A43" i="82"/>
  <c r="A42" i="82"/>
  <c r="A41" i="82"/>
  <c r="A40" i="82"/>
  <c r="A39" i="82"/>
  <c r="A38" i="82"/>
  <c r="A37" i="82"/>
  <c r="A36" i="82"/>
  <c r="A35" i="82"/>
  <c r="A34" i="82"/>
  <c r="A33" i="82"/>
  <c r="A32" i="82"/>
  <c r="A31" i="82"/>
  <c r="A30" i="82"/>
  <c r="A29" i="82"/>
  <c r="A28" i="82"/>
  <c r="A27" i="82"/>
  <c r="A26" i="82"/>
  <c r="A25" i="82"/>
  <c r="A24" i="82"/>
  <c r="A23" i="82"/>
  <c r="A22" i="82"/>
  <c r="A21" i="82"/>
  <c r="A20" i="82"/>
  <c r="A92" i="81"/>
  <c r="A91" i="81"/>
  <c r="A90" i="81"/>
  <c r="A89" i="81"/>
  <c r="A88" i="81"/>
  <c r="A87" i="81"/>
  <c r="A86" i="81"/>
  <c r="A85" i="81"/>
  <c r="A84" i="81"/>
  <c r="A83" i="81"/>
  <c r="A82" i="81"/>
  <c r="A81" i="81"/>
  <c r="A80" i="81"/>
  <c r="A79" i="81"/>
  <c r="A78" i="81"/>
  <c r="A77" i="81"/>
  <c r="A76" i="81"/>
  <c r="A75" i="81"/>
  <c r="A74" i="81"/>
  <c r="A73" i="81"/>
  <c r="A72" i="81"/>
  <c r="A71" i="81"/>
  <c r="A70" i="81"/>
  <c r="A69" i="81"/>
  <c r="A68" i="81"/>
  <c r="A67" i="81"/>
  <c r="A66" i="81"/>
  <c r="A65" i="81"/>
  <c r="A64" i="81"/>
  <c r="A63" i="81"/>
  <c r="A62" i="81"/>
  <c r="A61" i="81"/>
  <c r="A60" i="81"/>
  <c r="A59" i="81"/>
  <c r="A58" i="81"/>
  <c r="A57" i="81"/>
  <c r="A56" i="81"/>
  <c r="A55" i="81"/>
  <c r="A54" i="81"/>
  <c r="A53" i="81"/>
  <c r="A52" i="81"/>
  <c r="A51" i="81"/>
  <c r="A50" i="81"/>
  <c r="A49" i="81"/>
  <c r="A48" i="81"/>
  <c r="A47" i="81"/>
  <c r="A46" i="81"/>
  <c r="A45" i="81"/>
  <c r="A44" i="81"/>
  <c r="A43" i="81"/>
  <c r="A42" i="81"/>
  <c r="A41" i="81"/>
  <c r="A40" i="81"/>
  <c r="A39" i="81"/>
  <c r="A38" i="81"/>
  <c r="A37" i="81"/>
  <c r="A36" i="81"/>
  <c r="A35" i="81"/>
  <c r="A34" i="81"/>
  <c r="A33" i="81"/>
  <c r="A32" i="81"/>
  <c r="A31" i="81"/>
  <c r="A30" i="81"/>
  <c r="A29" i="81"/>
  <c r="A28" i="81"/>
  <c r="A27" i="81"/>
  <c r="A26" i="81"/>
  <c r="A25" i="81"/>
  <c r="A24" i="81"/>
  <c r="A23" i="81"/>
  <c r="A22" i="81"/>
  <c r="A21" i="81"/>
  <c r="A20" i="81"/>
  <c r="A92" i="80"/>
  <c r="A91" i="80"/>
  <c r="A90" i="80"/>
  <c r="A89" i="80"/>
  <c r="A88" i="80"/>
  <c r="A87" i="80"/>
  <c r="A86" i="80"/>
  <c r="A85" i="80"/>
  <c r="A84" i="80"/>
  <c r="A83" i="80"/>
  <c r="A82" i="80"/>
  <c r="A81" i="80"/>
  <c r="A80" i="80"/>
  <c r="A79" i="80"/>
  <c r="A78" i="80"/>
  <c r="A77" i="80"/>
  <c r="A76" i="80"/>
  <c r="A75" i="80"/>
  <c r="A74" i="80"/>
  <c r="A73" i="80"/>
  <c r="A72" i="80"/>
  <c r="A71" i="80"/>
  <c r="A70" i="80"/>
  <c r="A69" i="80"/>
  <c r="A68" i="80"/>
  <c r="A67" i="80"/>
  <c r="A66" i="80"/>
  <c r="A65" i="80"/>
  <c r="A64" i="80"/>
  <c r="A63" i="80"/>
  <c r="A62" i="80"/>
  <c r="A61" i="80"/>
  <c r="A60" i="80"/>
  <c r="A59" i="80"/>
  <c r="A58" i="80"/>
  <c r="A57" i="80"/>
  <c r="A56" i="80"/>
  <c r="A55" i="80"/>
  <c r="A54" i="80"/>
  <c r="A53" i="80"/>
  <c r="A52" i="80"/>
  <c r="A51" i="80"/>
  <c r="A50" i="80"/>
  <c r="A49" i="80"/>
  <c r="A48" i="80"/>
  <c r="A47" i="80"/>
  <c r="A46" i="80"/>
  <c r="A45" i="80"/>
  <c r="A44" i="80"/>
  <c r="A43" i="80"/>
  <c r="A42" i="80"/>
  <c r="A41" i="80"/>
  <c r="A40" i="80"/>
  <c r="A39" i="80"/>
  <c r="A38" i="80"/>
  <c r="A37" i="80"/>
  <c r="A36" i="80"/>
  <c r="A35" i="80"/>
  <c r="A34" i="80"/>
  <c r="A33" i="80"/>
  <c r="A32" i="80"/>
  <c r="A31" i="80"/>
  <c r="A30" i="80"/>
  <c r="A29" i="80"/>
  <c r="A28" i="80"/>
  <c r="A27" i="80"/>
  <c r="A26" i="80"/>
  <c r="A25" i="80"/>
  <c r="A24" i="80"/>
  <c r="A23" i="80"/>
  <c r="A22" i="80"/>
  <c r="A21" i="80"/>
  <c r="A20" i="80"/>
  <c r="A91" i="72"/>
  <c r="A90" i="72"/>
  <c r="A89" i="72"/>
  <c r="A88" i="72"/>
  <c r="A87" i="72"/>
  <c r="A86" i="72"/>
  <c r="A85" i="72"/>
  <c r="A84" i="72"/>
  <c r="A83" i="72"/>
  <c r="A82" i="72"/>
  <c r="A81" i="72"/>
  <c r="A80" i="72"/>
  <c r="A79" i="72"/>
  <c r="A78" i="72"/>
  <c r="A77" i="72"/>
  <c r="A76" i="72"/>
  <c r="A75" i="72"/>
  <c r="A74" i="72"/>
  <c r="A73" i="72"/>
  <c r="A72" i="72"/>
  <c r="A71" i="72"/>
  <c r="A70" i="72"/>
  <c r="A69" i="72"/>
  <c r="A68" i="72"/>
  <c r="A67" i="72"/>
  <c r="A66" i="72"/>
  <c r="A65" i="72"/>
  <c r="A64" i="72"/>
  <c r="A63" i="72"/>
  <c r="A62" i="72"/>
  <c r="A61" i="72"/>
  <c r="A60" i="72"/>
  <c r="A59" i="72"/>
  <c r="A58" i="72"/>
  <c r="A57" i="72"/>
  <c r="A56" i="72"/>
  <c r="A55" i="72"/>
  <c r="A54" i="72"/>
  <c r="A53" i="72"/>
  <c r="A52" i="72"/>
  <c r="A51" i="72"/>
  <c r="A50" i="72"/>
  <c r="A49" i="72"/>
  <c r="A48" i="72"/>
  <c r="A47" i="72"/>
  <c r="A46" i="72"/>
  <c r="A45" i="72"/>
  <c r="A44" i="72"/>
  <c r="A43" i="72"/>
  <c r="A42" i="72"/>
  <c r="A41" i="72"/>
  <c r="A40" i="72"/>
  <c r="A39" i="72"/>
  <c r="A38" i="72"/>
  <c r="A37" i="72"/>
  <c r="A36" i="72"/>
  <c r="A35" i="72"/>
  <c r="A34" i="72"/>
  <c r="A33" i="72"/>
  <c r="A32" i="72"/>
  <c r="A31" i="72"/>
  <c r="A30" i="72"/>
  <c r="A29" i="72"/>
  <c r="A28" i="72"/>
  <c r="A27" i="72"/>
  <c r="A26" i="72"/>
  <c r="A25" i="72"/>
  <c r="A24" i="72"/>
  <c r="A23" i="72"/>
  <c r="A22" i="72"/>
  <c r="A21" i="72"/>
  <c r="A20" i="72"/>
  <c r="A19" i="72"/>
  <c r="A91" i="71"/>
  <c r="A90" i="71"/>
  <c r="A89" i="71"/>
  <c r="A88" i="71"/>
  <c r="A87" i="71"/>
  <c r="A86" i="71"/>
  <c r="A85" i="71"/>
  <c r="A84" i="71"/>
  <c r="A83" i="71"/>
  <c r="A82" i="71"/>
  <c r="A81" i="71"/>
  <c r="A80" i="71"/>
  <c r="A79" i="71"/>
  <c r="A78" i="71"/>
  <c r="A77" i="71"/>
  <c r="A76" i="71"/>
  <c r="A75" i="71"/>
  <c r="A74" i="71"/>
  <c r="A73" i="71"/>
  <c r="A72" i="71"/>
  <c r="A71" i="71"/>
  <c r="A70" i="71"/>
  <c r="A69" i="71"/>
  <c r="A68" i="71"/>
  <c r="A67" i="71"/>
  <c r="A66" i="71"/>
  <c r="A65" i="71"/>
  <c r="A64" i="71"/>
  <c r="A63" i="71"/>
  <c r="A62" i="71"/>
  <c r="A61" i="71"/>
  <c r="A60" i="71"/>
  <c r="A59" i="71"/>
  <c r="A58" i="71"/>
  <c r="A57" i="71"/>
  <c r="A56" i="71"/>
  <c r="A55" i="71"/>
  <c r="A54" i="71"/>
  <c r="A53" i="71"/>
  <c r="A52" i="71"/>
  <c r="A51" i="71"/>
  <c r="A50" i="71"/>
  <c r="A49" i="71"/>
  <c r="A48" i="71"/>
  <c r="A47" i="71"/>
  <c r="A46" i="71"/>
  <c r="A45" i="71"/>
  <c r="A44" i="71"/>
  <c r="A43" i="71"/>
  <c r="A42" i="71"/>
  <c r="A41" i="71"/>
  <c r="A40" i="71"/>
  <c r="A39" i="71"/>
  <c r="A38" i="71"/>
  <c r="A37" i="71"/>
  <c r="A36" i="71"/>
  <c r="A35" i="71"/>
  <c r="A34" i="71"/>
  <c r="A33" i="71"/>
  <c r="A32" i="71"/>
  <c r="A31" i="71"/>
  <c r="A30" i="71"/>
  <c r="A29" i="71"/>
  <c r="A28" i="71"/>
  <c r="A27" i="71"/>
  <c r="A26" i="71"/>
  <c r="A25" i="71"/>
  <c r="A24" i="71"/>
  <c r="A23" i="71"/>
  <c r="A22" i="71"/>
  <c r="A21" i="71"/>
  <c r="A20" i="71"/>
  <c r="A19" i="71"/>
  <c r="A91" i="70"/>
  <c r="A90" i="70"/>
  <c r="A89" i="70"/>
  <c r="A88" i="70"/>
  <c r="A87" i="70"/>
  <c r="A86" i="70"/>
  <c r="A85" i="70"/>
  <c r="A84" i="70"/>
  <c r="A83" i="70"/>
  <c r="A82" i="70"/>
  <c r="A81" i="70"/>
  <c r="A80" i="70"/>
  <c r="A79" i="70"/>
  <c r="A78" i="70"/>
  <c r="A77" i="70"/>
  <c r="A76" i="70"/>
  <c r="A75" i="70"/>
  <c r="A74" i="70"/>
  <c r="A73" i="70"/>
  <c r="A72" i="70"/>
  <c r="A71" i="70"/>
  <c r="A70" i="70"/>
  <c r="A69" i="70"/>
  <c r="A68" i="70"/>
  <c r="A67" i="70"/>
  <c r="A66" i="70"/>
  <c r="A65" i="70"/>
  <c r="A64" i="70"/>
  <c r="A63" i="70"/>
  <c r="A62" i="70"/>
  <c r="A61" i="70"/>
  <c r="A60" i="70"/>
  <c r="A59" i="70"/>
  <c r="A58" i="70"/>
  <c r="A57" i="70"/>
  <c r="A56" i="70"/>
  <c r="A55" i="70"/>
  <c r="A54" i="70"/>
  <c r="A53" i="70"/>
  <c r="A52" i="70"/>
  <c r="A51" i="70"/>
  <c r="A50" i="70"/>
  <c r="A49" i="70"/>
  <c r="A48" i="70"/>
  <c r="A47" i="70"/>
  <c r="A46" i="70"/>
  <c r="A45" i="70"/>
  <c r="A44" i="70"/>
  <c r="A43" i="70"/>
  <c r="A42" i="70"/>
  <c r="A41" i="70"/>
  <c r="A40" i="70"/>
  <c r="A39" i="70"/>
  <c r="A38" i="70"/>
  <c r="A37" i="70"/>
  <c r="A36" i="70"/>
  <c r="A35" i="70"/>
  <c r="A34" i="70"/>
  <c r="A33" i="70"/>
  <c r="A32" i="70"/>
  <c r="A31" i="70"/>
  <c r="A30" i="70"/>
  <c r="A29" i="70"/>
  <c r="A28" i="70"/>
  <c r="A27" i="70"/>
  <c r="A26" i="70"/>
  <c r="A25" i="70"/>
  <c r="A24" i="70"/>
  <c r="A23" i="70"/>
  <c r="A22" i="70"/>
  <c r="A21" i="70"/>
  <c r="A20" i="70"/>
  <c r="A19" i="70"/>
  <c r="A91" i="69"/>
  <c r="A90" i="69"/>
  <c r="A89" i="69"/>
  <c r="A88" i="69"/>
  <c r="A87" i="69"/>
  <c r="A86" i="69"/>
  <c r="A85" i="69"/>
  <c r="A84" i="69"/>
  <c r="A83" i="69"/>
  <c r="A82" i="69"/>
  <c r="A81" i="69"/>
  <c r="A80" i="69"/>
  <c r="A79" i="69"/>
  <c r="A78" i="69"/>
  <c r="A77" i="69"/>
  <c r="A76" i="69"/>
  <c r="A75" i="69"/>
  <c r="A74" i="69"/>
  <c r="A73" i="69"/>
  <c r="A72" i="69"/>
  <c r="A71" i="69"/>
  <c r="A70" i="69"/>
  <c r="A69" i="69"/>
  <c r="A68" i="69"/>
  <c r="A67" i="69"/>
  <c r="A66" i="69"/>
  <c r="A65" i="69"/>
  <c r="A64" i="69"/>
  <c r="A63" i="69"/>
  <c r="A62" i="69"/>
  <c r="A61" i="69"/>
  <c r="A60" i="69"/>
  <c r="A59" i="69"/>
  <c r="A58" i="69"/>
  <c r="A57" i="69"/>
  <c r="A56" i="69"/>
  <c r="A55" i="69"/>
  <c r="A54" i="69"/>
  <c r="A53" i="69"/>
  <c r="A52" i="69"/>
  <c r="A51" i="69"/>
  <c r="A50" i="69"/>
  <c r="A49" i="69"/>
  <c r="A48" i="69"/>
  <c r="A47" i="69"/>
  <c r="A46" i="69"/>
  <c r="A45" i="69"/>
  <c r="A44" i="69"/>
  <c r="A43" i="69"/>
  <c r="A42" i="69"/>
  <c r="A41" i="69"/>
  <c r="A40" i="69"/>
  <c r="A39" i="69"/>
  <c r="A38" i="69"/>
  <c r="A37" i="69"/>
  <c r="A36" i="69"/>
  <c r="A35" i="69"/>
  <c r="A34" i="69"/>
  <c r="A33" i="69"/>
  <c r="A32" i="69"/>
  <c r="A31" i="69"/>
  <c r="A30" i="69"/>
  <c r="A29" i="69"/>
  <c r="A28" i="69"/>
  <c r="A27" i="69"/>
  <c r="A26" i="69"/>
  <c r="A25" i="69"/>
  <c r="A24" i="69"/>
  <c r="A23" i="69"/>
  <c r="A22" i="69"/>
  <c r="A21" i="69"/>
  <c r="A20" i="69"/>
  <c r="A19" i="69"/>
  <c r="A91" i="86"/>
  <c r="A90" i="86"/>
  <c r="A89" i="86"/>
  <c r="A88" i="86"/>
  <c r="A87" i="86"/>
  <c r="A86" i="86"/>
  <c r="A85" i="86"/>
  <c r="A84" i="86"/>
  <c r="A83" i="86"/>
  <c r="A82" i="86"/>
  <c r="A81" i="86"/>
  <c r="A80" i="86"/>
  <c r="A79" i="86"/>
  <c r="A78" i="86"/>
  <c r="A77" i="86"/>
  <c r="A76" i="86"/>
  <c r="A75" i="86"/>
  <c r="A74" i="86"/>
  <c r="A73" i="86"/>
  <c r="A72" i="86"/>
  <c r="A71" i="86"/>
  <c r="A70" i="86"/>
  <c r="A69" i="86"/>
  <c r="A68" i="86"/>
  <c r="A67" i="86"/>
  <c r="A66" i="86"/>
  <c r="A65" i="86"/>
  <c r="A64" i="86"/>
  <c r="A63" i="86"/>
  <c r="A62" i="86"/>
  <c r="A61" i="86"/>
  <c r="A60" i="86"/>
  <c r="A59" i="86"/>
  <c r="A58" i="86"/>
  <c r="A57" i="86"/>
  <c r="A56" i="86"/>
  <c r="A55" i="86"/>
  <c r="A54" i="86"/>
  <c r="A53" i="86"/>
  <c r="A52" i="86"/>
  <c r="A51" i="86"/>
  <c r="A50" i="86"/>
  <c r="A49" i="86"/>
  <c r="A48" i="86"/>
  <c r="A47" i="86"/>
  <c r="A46" i="86"/>
  <c r="A45" i="86"/>
  <c r="A44" i="86"/>
  <c r="A43" i="86"/>
  <c r="A42" i="86"/>
  <c r="A41" i="86"/>
  <c r="A40" i="86"/>
  <c r="A39" i="86"/>
  <c r="A38" i="86"/>
  <c r="A37" i="86"/>
  <c r="A36" i="86"/>
  <c r="A35" i="86"/>
  <c r="A34" i="86"/>
  <c r="A33" i="86"/>
  <c r="A32" i="86"/>
  <c r="A31" i="86"/>
  <c r="A30" i="86"/>
  <c r="A29" i="86"/>
  <c r="A28" i="86"/>
  <c r="A27" i="86"/>
  <c r="A26" i="86"/>
  <c r="A25" i="86"/>
  <c r="A24" i="86"/>
  <c r="A23" i="86"/>
  <c r="A22" i="86"/>
  <c r="A21" i="86"/>
  <c r="A20" i="86"/>
  <c r="A19" i="86"/>
  <c r="A91" i="87"/>
  <c r="A90" i="87"/>
  <c r="A89" i="87"/>
  <c r="A88" i="87"/>
  <c r="A87" i="87"/>
  <c r="A86" i="87"/>
  <c r="A85" i="87"/>
  <c r="A84" i="87"/>
  <c r="A83" i="87"/>
  <c r="A82" i="87"/>
  <c r="A81" i="87"/>
  <c r="A80" i="87"/>
  <c r="A79" i="87"/>
  <c r="A78" i="87"/>
  <c r="A77" i="87"/>
  <c r="A76" i="87"/>
  <c r="A75" i="87"/>
  <c r="A74" i="87"/>
  <c r="A73" i="87"/>
  <c r="A72" i="87"/>
  <c r="A71" i="87"/>
  <c r="A70" i="87"/>
  <c r="A69" i="87"/>
  <c r="A68" i="87"/>
  <c r="A67" i="87"/>
  <c r="A66" i="87"/>
  <c r="A65" i="87"/>
  <c r="A64" i="87"/>
  <c r="A63" i="87"/>
  <c r="A62" i="87"/>
  <c r="A61" i="87"/>
  <c r="A60" i="87"/>
  <c r="A59" i="87"/>
  <c r="A58" i="87"/>
  <c r="A57" i="87"/>
  <c r="A56" i="87"/>
  <c r="A55" i="87"/>
  <c r="A54" i="87"/>
  <c r="A53" i="87"/>
  <c r="A52" i="87"/>
  <c r="A51" i="87"/>
  <c r="A50" i="87"/>
  <c r="A49" i="87"/>
  <c r="A48" i="87"/>
  <c r="A47" i="87"/>
  <c r="A46" i="87"/>
  <c r="A45" i="87"/>
  <c r="A44" i="87"/>
  <c r="A43" i="87"/>
  <c r="A42" i="87"/>
  <c r="A41" i="87"/>
  <c r="A40" i="87"/>
  <c r="A39" i="87"/>
  <c r="A38" i="87"/>
  <c r="A37" i="87"/>
  <c r="A36" i="87"/>
  <c r="A35" i="87"/>
  <c r="A34" i="87"/>
  <c r="A33" i="87"/>
  <c r="A32" i="87"/>
  <c r="A31" i="87"/>
  <c r="A30" i="87"/>
  <c r="A29" i="87"/>
  <c r="A28" i="87"/>
  <c r="A27" i="87"/>
  <c r="A26" i="87"/>
  <c r="A25" i="87"/>
  <c r="A24" i="87"/>
  <c r="A23" i="87"/>
  <c r="A22" i="87"/>
  <c r="A21" i="87"/>
  <c r="A20" i="87"/>
  <c r="A19" i="87"/>
  <c r="A91" i="68"/>
  <c r="A90" i="68"/>
  <c r="A89" i="68"/>
  <c r="A88" i="68"/>
  <c r="A87" i="68"/>
  <c r="A86" i="68"/>
  <c r="A85" i="68"/>
  <c r="A84" i="68"/>
  <c r="A83" i="68"/>
  <c r="A82" i="68"/>
  <c r="A81" i="68"/>
  <c r="A80" i="68"/>
  <c r="A79" i="68"/>
  <c r="A78" i="68"/>
  <c r="A77" i="68"/>
  <c r="A76" i="68"/>
  <c r="A75" i="68"/>
  <c r="A74" i="68"/>
  <c r="A73" i="68"/>
  <c r="A72" i="68"/>
  <c r="A71" i="68"/>
  <c r="A70" i="68"/>
  <c r="A69" i="68"/>
  <c r="A68" i="68"/>
  <c r="A67" i="68"/>
  <c r="A66" i="68"/>
  <c r="A65" i="68"/>
  <c r="A64" i="68"/>
  <c r="A63" i="68"/>
  <c r="A62" i="68"/>
  <c r="A61" i="68"/>
  <c r="A60" i="68"/>
  <c r="A59" i="68"/>
  <c r="A58" i="68"/>
  <c r="A57" i="68"/>
  <c r="A56" i="68"/>
  <c r="A55" i="68"/>
  <c r="A54" i="68"/>
  <c r="A53" i="68"/>
  <c r="A52" i="68"/>
  <c r="A51" i="68"/>
  <c r="A50" i="68"/>
  <c r="A49" i="68"/>
  <c r="A48" i="68"/>
  <c r="A47" i="68"/>
  <c r="A46" i="68"/>
  <c r="A45" i="68"/>
  <c r="A44" i="68"/>
  <c r="A43" i="68"/>
  <c r="A42" i="68"/>
  <c r="A41" i="68"/>
  <c r="A40" i="68"/>
  <c r="A39" i="68"/>
  <c r="A38" i="68"/>
  <c r="A37" i="68"/>
  <c r="A36" i="68"/>
  <c r="A35" i="68"/>
  <c r="A34" i="68"/>
  <c r="A33" i="68"/>
  <c r="A32" i="68"/>
  <c r="A31" i="68"/>
  <c r="A30" i="68"/>
  <c r="A29" i="68"/>
  <c r="A28" i="68"/>
  <c r="A27" i="68"/>
  <c r="A26" i="68"/>
  <c r="A25" i="68"/>
  <c r="A24" i="68"/>
  <c r="A23" i="68"/>
  <c r="A22" i="68"/>
  <c r="A21" i="68"/>
  <c r="A20" i="68"/>
  <c r="A19" i="68"/>
  <c r="A91" i="67"/>
  <c r="A90" i="67"/>
  <c r="A89" i="67"/>
  <c r="A88" i="67"/>
  <c r="A87" i="67"/>
  <c r="A86" i="67"/>
  <c r="A85" i="67"/>
  <c r="A84" i="67"/>
  <c r="A83" i="67"/>
  <c r="A82" i="67"/>
  <c r="A81" i="67"/>
  <c r="A80" i="67"/>
  <c r="A79" i="67"/>
  <c r="A78" i="67"/>
  <c r="A77" i="67"/>
  <c r="A76" i="67"/>
  <c r="A75" i="67"/>
  <c r="A74" i="67"/>
  <c r="A73" i="67"/>
  <c r="A72" i="67"/>
  <c r="A71" i="67"/>
  <c r="A70" i="67"/>
  <c r="A69" i="67"/>
  <c r="A68" i="67"/>
  <c r="A67" i="67"/>
  <c r="A66" i="67"/>
  <c r="A65" i="67"/>
  <c r="A64" i="67"/>
  <c r="A63" i="67"/>
  <c r="A62" i="67"/>
  <c r="A61" i="67"/>
  <c r="A60" i="67"/>
  <c r="A59" i="67"/>
  <c r="A58" i="67"/>
  <c r="A57" i="67"/>
  <c r="A56" i="67"/>
  <c r="A55" i="67"/>
  <c r="A54" i="67"/>
  <c r="A53" i="67"/>
  <c r="A52" i="67"/>
  <c r="A51" i="67"/>
  <c r="A50" i="67"/>
  <c r="A49" i="67"/>
  <c r="A48" i="67"/>
  <c r="A47" i="67"/>
  <c r="A46" i="67"/>
  <c r="A45" i="67"/>
  <c r="A44" i="67"/>
  <c r="A43" i="67"/>
  <c r="A42" i="67"/>
  <c r="A41" i="67"/>
  <c r="A40" i="67"/>
  <c r="A39" i="67"/>
  <c r="A38" i="67"/>
  <c r="A37" i="67"/>
  <c r="A36" i="67"/>
  <c r="A35" i="67"/>
  <c r="A34" i="67"/>
  <c r="A33" i="67"/>
  <c r="A32" i="67"/>
  <c r="A31" i="67"/>
  <c r="A30" i="67"/>
  <c r="A29" i="67"/>
  <c r="A28" i="67"/>
  <c r="A27" i="67"/>
  <c r="A26" i="67"/>
  <c r="A25" i="67"/>
  <c r="A24" i="67"/>
  <c r="A23" i="67"/>
  <c r="A22" i="67"/>
  <c r="A21" i="67"/>
  <c r="A20" i="67"/>
  <c r="A19" i="67"/>
  <c r="A91" i="66"/>
  <c r="A90" i="66"/>
  <c r="A89" i="66"/>
  <c r="A88" i="66"/>
  <c r="A87" i="66"/>
  <c r="A86" i="66"/>
  <c r="A85" i="66"/>
  <c r="A84" i="66"/>
  <c r="A83" i="66"/>
  <c r="A82" i="66"/>
  <c r="A81" i="66"/>
  <c r="A80" i="66"/>
  <c r="A79" i="66"/>
  <c r="A78" i="66"/>
  <c r="A77" i="66"/>
  <c r="A76" i="66"/>
  <c r="A75" i="66"/>
  <c r="A74" i="66"/>
  <c r="A73" i="66"/>
  <c r="A72" i="66"/>
  <c r="A71" i="66"/>
  <c r="A70" i="66"/>
  <c r="A69" i="66"/>
  <c r="A68" i="66"/>
  <c r="A67" i="66"/>
  <c r="A66" i="66"/>
  <c r="A65" i="66"/>
  <c r="A64" i="66"/>
  <c r="A63" i="66"/>
  <c r="A62" i="66"/>
  <c r="A61" i="66"/>
  <c r="A60" i="66"/>
  <c r="A59" i="66"/>
  <c r="A58" i="66"/>
  <c r="A57" i="66"/>
  <c r="A56" i="66"/>
  <c r="A55" i="66"/>
  <c r="A54" i="66"/>
  <c r="A53" i="66"/>
  <c r="A52" i="66"/>
  <c r="A51" i="66"/>
  <c r="A50" i="66"/>
  <c r="A49" i="66"/>
  <c r="A48" i="66"/>
  <c r="A47" i="66"/>
  <c r="A46" i="66"/>
  <c r="A45" i="66"/>
  <c r="A44" i="66"/>
  <c r="A43" i="66"/>
  <c r="A42" i="66"/>
  <c r="A41" i="66"/>
  <c r="A40" i="66"/>
  <c r="A39" i="66"/>
  <c r="A38" i="66"/>
  <c r="A37" i="66"/>
  <c r="A36" i="66"/>
  <c r="A35" i="66"/>
  <c r="A34" i="66"/>
  <c r="A33" i="66"/>
  <c r="A32" i="66"/>
  <c r="A31" i="66"/>
  <c r="A30" i="66"/>
  <c r="A29" i="66"/>
  <c r="A28" i="66"/>
  <c r="A27" i="66"/>
  <c r="A26" i="66"/>
  <c r="A25" i="66"/>
  <c r="A24" i="66"/>
  <c r="A23" i="66"/>
  <c r="A22" i="66"/>
  <c r="A21" i="66"/>
  <c r="A20" i="66"/>
  <c r="A19" i="66"/>
  <c r="A91" i="65"/>
  <c r="A90" i="65"/>
  <c r="A89" i="65"/>
  <c r="A88" i="65"/>
  <c r="A87" i="65"/>
  <c r="A86" i="65"/>
  <c r="A85" i="65"/>
  <c r="A84" i="65"/>
  <c r="A83" i="65"/>
  <c r="A82" i="65"/>
  <c r="A81" i="65"/>
  <c r="A80" i="65"/>
  <c r="A79" i="65"/>
  <c r="A78" i="65"/>
  <c r="A77" i="65"/>
  <c r="A76" i="65"/>
  <c r="A75" i="65"/>
  <c r="A74" i="65"/>
  <c r="A73" i="65"/>
  <c r="A72" i="65"/>
  <c r="A71" i="65"/>
  <c r="A70" i="65"/>
  <c r="A69" i="65"/>
  <c r="A68" i="65"/>
  <c r="A67" i="65"/>
  <c r="A66" i="65"/>
  <c r="A65" i="65"/>
  <c r="A64" i="65"/>
  <c r="A63" i="65"/>
  <c r="A62" i="65"/>
  <c r="A61" i="65"/>
  <c r="A60" i="65"/>
  <c r="A59" i="65"/>
  <c r="A58" i="65"/>
  <c r="A57" i="65"/>
  <c r="A56" i="65"/>
  <c r="A55" i="65"/>
  <c r="A54" i="65"/>
  <c r="A53" i="65"/>
  <c r="A52" i="65"/>
  <c r="A51" i="65"/>
  <c r="A50" i="65"/>
  <c r="A49" i="65"/>
  <c r="A48" i="65"/>
  <c r="A47" i="65"/>
  <c r="A46" i="65"/>
  <c r="A45" i="65"/>
  <c r="A44" i="65"/>
  <c r="A43" i="65"/>
  <c r="A42" i="65"/>
  <c r="A41" i="65"/>
  <c r="A40" i="65"/>
  <c r="A39" i="65"/>
  <c r="A38" i="65"/>
  <c r="A37" i="65"/>
  <c r="A36" i="65"/>
  <c r="A35" i="65"/>
  <c r="A34" i="65"/>
  <c r="A33" i="65"/>
  <c r="A32" i="65"/>
  <c r="A31" i="65"/>
  <c r="A30" i="65"/>
  <c r="A29" i="65"/>
  <c r="A28" i="65"/>
  <c r="A27" i="65"/>
  <c r="A26" i="65"/>
  <c r="A25" i="65"/>
  <c r="A24" i="65"/>
  <c r="A23" i="65"/>
  <c r="A22" i="65"/>
  <c r="A21" i="65"/>
  <c r="A20" i="65"/>
  <c r="A19" i="65"/>
  <c r="A91" i="64"/>
  <c r="A90" i="64"/>
  <c r="A89" i="64"/>
  <c r="A88" i="64"/>
  <c r="A87" i="64"/>
  <c r="A86" i="64"/>
  <c r="A85" i="64"/>
  <c r="A84" i="64"/>
  <c r="A83" i="64"/>
  <c r="A82" i="64"/>
  <c r="A81" i="64"/>
  <c r="A80" i="64"/>
  <c r="A79" i="64"/>
  <c r="A78" i="64"/>
  <c r="A77" i="64"/>
  <c r="A76" i="64"/>
  <c r="A75" i="64"/>
  <c r="A74" i="64"/>
  <c r="A73" i="64"/>
  <c r="A72" i="64"/>
  <c r="A71" i="64"/>
  <c r="A70" i="64"/>
  <c r="A69" i="64"/>
  <c r="A68" i="64"/>
  <c r="A67" i="64"/>
  <c r="A66" i="64"/>
  <c r="A65" i="64"/>
  <c r="A64" i="64"/>
  <c r="A63" i="64"/>
  <c r="A62" i="64"/>
  <c r="A61" i="64"/>
  <c r="A60" i="64"/>
  <c r="A59" i="64"/>
  <c r="A58" i="64"/>
  <c r="A57" i="64"/>
  <c r="A56" i="64"/>
  <c r="A55" i="64"/>
  <c r="A54" i="64"/>
  <c r="A53" i="64"/>
  <c r="A52" i="64"/>
  <c r="A51" i="64"/>
  <c r="A50" i="64"/>
  <c r="A49" i="64"/>
  <c r="A48" i="64"/>
  <c r="A47" i="64"/>
  <c r="A46" i="64"/>
  <c r="A45" i="64"/>
  <c r="A44" i="64"/>
  <c r="A43" i="64"/>
  <c r="A42" i="64"/>
  <c r="A41" i="64"/>
  <c r="A40" i="64"/>
  <c r="A39" i="64"/>
  <c r="A38" i="64"/>
  <c r="A37" i="64"/>
  <c r="A36" i="64"/>
  <c r="A35" i="64"/>
  <c r="A34" i="64"/>
  <c r="A33" i="64"/>
  <c r="A32" i="64"/>
  <c r="A31" i="64"/>
  <c r="A30" i="64"/>
  <c r="A29" i="64"/>
  <c r="A28" i="64"/>
  <c r="A27" i="64"/>
  <c r="A26" i="64"/>
  <c r="A25" i="64"/>
  <c r="A24" i="64"/>
  <c r="A23" i="64"/>
  <c r="A22" i="64"/>
  <c r="A21" i="64"/>
  <c r="A20" i="64"/>
  <c r="A19" i="64"/>
  <c r="A91" i="63"/>
  <c r="A90" i="63"/>
  <c r="A89" i="63"/>
  <c r="A88" i="63"/>
  <c r="A87" i="63"/>
  <c r="A86" i="63"/>
  <c r="A85" i="63"/>
  <c r="A84" i="63"/>
  <c r="A83" i="63"/>
  <c r="A82" i="63"/>
  <c r="A81" i="63"/>
  <c r="A80" i="63"/>
  <c r="A79" i="63"/>
  <c r="A78" i="63"/>
  <c r="A77" i="63"/>
  <c r="A76" i="63"/>
  <c r="A75" i="63"/>
  <c r="A74" i="63"/>
  <c r="A73" i="63"/>
  <c r="A72" i="63"/>
  <c r="A71" i="63"/>
  <c r="A70" i="63"/>
  <c r="A69" i="63"/>
  <c r="A68" i="63"/>
  <c r="A67" i="63"/>
  <c r="A66" i="63"/>
  <c r="A65" i="63"/>
  <c r="A64" i="63"/>
  <c r="A63" i="63"/>
  <c r="A62" i="63"/>
  <c r="A61" i="63"/>
  <c r="A60" i="63"/>
  <c r="A59" i="63"/>
  <c r="A58" i="63"/>
  <c r="A57" i="63"/>
  <c r="A56" i="63"/>
  <c r="A55" i="63"/>
  <c r="A54" i="63"/>
  <c r="A53" i="63"/>
  <c r="A52" i="63"/>
  <c r="A51" i="63"/>
  <c r="A50" i="63"/>
  <c r="A49" i="63"/>
  <c r="A48" i="63"/>
  <c r="A47" i="63"/>
  <c r="A46" i="63"/>
  <c r="A45" i="63"/>
  <c r="A44" i="63"/>
  <c r="A43" i="63"/>
  <c r="A42" i="63"/>
  <c r="A41" i="63"/>
  <c r="A40" i="63"/>
  <c r="A39" i="63"/>
  <c r="A38" i="63"/>
  <c r="A37" i="63"/>
  <c r="A36" i="63"/>
  <c r="A35" i="63"/>
  <c r="A34" i="63"/>
  <c r="A33" i="63"/>
  <c r="A32" i="63"/>
  <c r="A31" i="63"/>
  <c r="A30" i="63"/>
  <c r="A29" i="63"/>
  <c r="A28" i="63"/>
  <c r="A27" i="63"/>
  <c r="A26" i="63"/>
  <c r="A25" i="63"/>
  <c r="A24" i="63"/>
  <c r="A23" i="63"/>
  <c r="A22" i="63"/>
  <c r="A21" i="63"/>
  <c r="A20" i="63"/>
  <c r="A19" i="63"/>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22" i="2"/>
  <c r="A21" i="2"/>
  <c r="A20" i="2"/>
  <c r="C1" i="98" l="1"/>
  <c r="H1" i="98"/>
  <c r="C1" i="97"/>
  <c r="H1" i="97"/>
  <c r="C1" i="96"/>
  <c r="H1" i="96"/>
  <c r="C1" i="95"/>
  <c r="H1" i="95"/>
  <c r="C1" i="94"/>
  <c r="H1" i="94"/>
  <c r="C1" i="93"/>
  <c r="H1" i="93"/>
  <c r="C1" i="105"/>
  <c r="H1" i="105"/>
  <c r="C1" i="104"/>
  <c r="H1" i="104"/>
  <c r="C1" i="103"/>
  <c r="H1" i="103"/>
  <c r="C1" i="102"/>
  <c r="H1" i="102"/>
  <c r="C1" i="101"/>
  <c r="H1" i="101"/>
  <c r="C1" i="100"/>
  <c r="H1" i="100"/>
  <c r="C1" i="92"/>
  <c r="I1" i="92"/>
  <c r="C1" i="72"/>
  <c r="I1" i="72"/>
  <c r="C1" i="71"/>
  <c r="I1" i="71"/>
  <c r="C1" i="70"/>
  <c r="I1" i="70"/>
  <c r="C1" i="69"/>
  <c r="I1" i="69"/>
  <c r="C1" i="86"/>
  <c r="I1" i="86"/>
  <c r="C1" i="87"/>
  <c r="I1" i="87"/>
  <c r="C1" i="68"/>
  <c r="I1" i="68"/>
  <c r="C1" i="67"/>
  <c r="I1" i="67"/>
  <c r="C1" i="66"/>
  <c r="I1" i="66"/>
  <c r="C1" i="65"/>
  <c r="I1" i="65"/>
  <c r="C1" i="64"/>
  <c r="I1" i="64"/>
  <c r="C1" i="63"/>
  <c r="I1" i="63"/>
  <c r="C1" i="1"/>
  <c r="H1" i="1"/>
  <c r="C1" i="2"/>
  <c r="C4" i="2"/>
  <c r="E4" i="2"/>
</calcChain>
</file>

<file path=xl/sharedStrings.xml><?xml version="1.0" encoding="utf-8"?>
<sst xmlns="http://schemas.openxmlformats.org/spreadsheetml/2006/main" count="14211" uniqueCount="982">
  <si>
    <t>Einwohner</t>
  </si>
  <si>
    <t>Insgesamt</t>
  </si>
  <si>
    <t>Davon</t>
  </si>
  <si>
    <t>unter 500</t>
  </si>
  <si>
    <t>Statistische Berichte</t>
  </si>
  <si>
    <t>Herausgabe:</t>
  </si>
  <si>
    <t>Herausgeber: Statistisches Amt Mecklenburg-Vorpommern, Lübecker Straße 287, 19059 Schwerin,</t>
  </si>
  <si>
    <t>Zeichenerklärungen und Abkürzungen</t>
  </si>
  <si>
    <t>-</t>
  </si>
  <si>
    <t>.</t>
  </si>
  <si>
    <t>Zahlenwert unbekannt oder geheim zu halten</t>
  </si>
  <si>
    <t>…</t>
  </si>
  <si>
    <t>Zahl lag bei Redaktionsschluss noch nicht vor</t>
  </si>
  <si>
    <t>x</t>
  </si>
  <si>
    <t>Aussage nicht sinnvoll oder Fragestellung nicht zutreffend</t>
  </si>
  <si>
    <t>/</t>
  </si>
  <si>
    <t>( )</t>
  </si>
  <si>
    <t>Zahl hat eingeschränkte Aussagefähigkeit</t>
  </si>
  <si>
    <t>[rot]</t>
  </si>
  <si>
    <t>Abweichungen in den Summen erklären sich aus dem Auf- und Abrunden der Einzelwerte.</t>
  </si>
  <si>
    <t>Gemeindeverbände (Haushaltsrechnungsstatistik)</t>
  </si>
  <si>
    <t>Gemeindefinanzen</t>
  </si>
  <si>
    <t>L II - j</t>
  </si>
  <si>
    <t xml:space="preserve">      Auszugsweise Vervielfältigung und Verbreitung  mit Quellenangabe gestattet.</t>
  </si>
  <si>
    <t>Seite</t>
  </si>
  <si>
    <t>Vorbemerkungen</t>
  </si>
  <si>
    <t>Bezeichnung</t>
  </si>
  <si>
    <t>Schlüsselzuweisungen vom Land</t>
  </si>
  <si>
    <t>Lfd.
Nr.</t>
  </si>
  <si>
    <t>EUR je
Einwohner</t>
  </si>
  <si>
    <t>Tabelle 1</t>
  </si>
  <si>
    <t xml:space="preserve"> </t>
  </si>
  <si>
    <t>Tabelle 3</t>
  </si>
  <si>
    <t>Kreisfreie
Städte</t>
  </si>
  <si>
    <t>Kreis-
angehörige
Gemeinden</t>
  </si>
  <si>
    <t>Amts-
verwal-
tungen</t>
  </si>
  <si>
    <t>Kreis-
verwal-
tungen</t>
  </si>
  <si>
    <t>Tabelle 4.1</t>
  </si>
  <si>
    <t>Tabelle 2</t>
  </si>
  <si>
    <t>Tabelle 4.2</t>
  </si>
  <si>
    <t>Tabelle 4.3</t>
  </si>
  <si>
    <t>Tabelle 4.4</t>
  </si>
  <si>
    <t>Tabelle 4.5</t>
  </si>
  <si>
    <t>Tabelle 4.6</t>
  </si>
  <si>
    <t>Tabelle 4.7</t>
  </si>
  <si>
    <t>Tabelle 4.8</t>
  </si>
  <si>
    <t>Tabelle 4.9</t>
  </si>
  <si>
    <t>Tabelle 6.1</t>
  </si>
  <si>
    <t>Tabelle 6.2</t>
  </si>
  <si>
    <t>Tabelle 6.3</t>
  </si>
  <si>
    <t>Tabelle 6.4</t>
  </si>
  <si>
    <t>Tabelle 6.5</t>
  </si>
  <si>
    <t>Tabelle 6.6</t>
  </si>
  <si>
    <t>EUR je Einwohner</t>
  </si>
  <si>
    <t>Tabelle 4</t>
  </si>
  <si>
    <t>Mecklenburg-Vorpommern insgesamt</t>
  </si>
  <si>
    <t>Rostock</t>
  </si>
  <si>
    <t>Tabelle 5</t>
  </si>
  <si>
    <t>Schwerin</t>
  </si>
  <si>
    <t>Neubrandenburg</t>
  </si>
  <si>
    <t>Stralsund</t>
  </si>
  <si>
    <t>Wismar</t>
  </si>
  <si>
    <t>Greifswald</t>
  </si>
  <si>
    <t>Mecklenburgische Seenplatte</t>
  </si>
  <si>
    <t>Landkreis Rostock</t>
  </si>
  <si>
    <t>Vorpommern-Rügen</t>
  </si>
  <si>
    <t>Nordwestmecklenburg</t>
  </si>
  <si>
    <t>Vorpommern-Greifswald</t>
  </si>
  <si>
    <t>Ludwigslust-Parchim</t>
  </si>
  <si>
    <t>Tabelle 6</t>
  </si>
  <si>
    <t>Personal- und Versorgungsauszahlungen</t>
  </si>
  <si>
    <t>Auszahlungen für Sach- und Dienstleistungen</t>
  </si>
  <si>
    <t>Zinsauszahlungen</t>
  </si>
  <si>
    <t>Sonstige laufende Auszahlungen</t>
  </si>
  <si>
    <t>Abzüglich Zahlungen von gleicher Ebene</t>
  </si>
  <si>
    <t>Auszahlungen aus laufender Verwaltungstätigkeit</t>
  </si>
  <si>
    <t>Auszahlungen für den Erwerb von Sachanlage-
   vermögen</t>
  </si>
  <si>
    <t xml:space="preserve">   darunter: Auszahlungen für Baumaßnahmen</t>
  </si>
  <si>
    <t>Tilgung von Krediten bei Verwaltungen</t>
  </si>
  <si>
    <t>Sonstige Auszahlungen aus Investitionstätigkeit</t>
  </si>
  <si>
    <t>Auszahlungen aus Investitionstätigkeit</t>
  </si>
  <si>
    <t>Bereinigte Auszahlungen</t>
  </si>
  <si>
    <t>Steuern (netto)</t>
  </si>
  <si>
    <t xml:space="preserve">   darunter: Gemeindeanteil an der Einkommensteuer</t>
  </si>
  <si>
    <t>Bedarfs- und sonstige allgemeine Zuweisungen
   vom Land</t>
  </si>
  <si>
    <t>Zuweisungen und Zuschüsse für laufende Zwecke
   vom Land</t>
  </si>
  <si>
    <t>Zuweisungen und Zuschüsse für laufende Zwecke
   vom Bund</t>
  </si>
  <si>
    <t>Öffentlich-rechtliche Leistungsentgelte</t>
  </si>
  <si>
    <t>Sonstige laufende Einzahlungen</t>
  </si>
  <si>
    <t>Einzahlungen aus laufender Verwaltungstätigkeit</t>
  </si>
  <si>
    <t>Investitionszuweisungen vom Land</t>
  </si>
  <si>
    <t>Kreditaufnahme für Investitionen bei Verwaltungen</t>
  </si>
  <si>
    <t>Sonstige Einzahlungen aus Investitionstätigkeit</t>
  </si>
  <si>
    <t>Einzahlungen aus Investitionstätigkeit</t>
  </si>
  <si>
    <t>Bereinigte Einzahlungen</t>
  </si>
  <si>
    <t>Finanzierungssaldo</t>
  </si>
  <si>
    <t>Mehrauszahlungen/Mehreinzahlungen 
   aus Verwaltungstätigkeit</t>
  </si>
  <si>
    <t>Kreditaufnahmen für Investitionen am Kreditmarkt</t>
  </si>
  <si>
    <t>Tilgung von Krediten für Investitionen am Kreditmarkt</t>
  </si>
  <si>
    <t xml:space="preserve">                   Gewerbesteuer (netto)</t>
  </si>
  <si>
    <t xml:space="preserve">                   Grundsteuer</t>
  </si>
  <si>
    <t>21-24</t>
  </si>
  <si>
    <t>25-29</t>
  </si>
  <si>
    <t>Soziale
Hilfen</t>
  </si>
  <si>
    <t>davon</t>
  </si>
  <si>
    <t>31-35</t>
  </si>
  <si>
    <t>51, 52, 54</t>
  </si>
  <si>
    <t>Innere 
Verwaltung</t>
  </si>
  <si>
    <t>Sicherheit und 
Ordnung</t>
  </si>
  <si>
    <t>Schulträger-
aufgaben</t>
  </si>
  <si>
    <t>Kultur und 
Wissenschaft</t>
  </si>
  <si>
    <t>Soziales 
und 
Jugend</t>
  </si>
  <si>
    <t>Kinder-, 
Jugend- 
und 
Familien-
hilfe</t>
  </si>
  <si>
    <t>Gesund-
heit und 
Sport</t>
  </si>
  <si>
    <t>Zentrale 
Finanz-
leistungen</t>
  </si>
  <si>
    <t>53, 55-57</t>
  </si>
  <si>
    <t>Art der Auszahlungen und Einzahlungen</t>
  </si>
  <si>
    <t>Auszahlungen und Einzahlungen der Gemeinden und</t>
  </si>
  <si>
    <t>Räum-
liche 
Planung 
und Ent-
wicklung; 
Bauen 
und 
Wohnen; 
Verkehrs-
flächen 
und -anla-
gen, ÖPNV</t>
  </si>
  <si>
    <t>Ver- und 
Entsor-
gung; 
Natur- 
und Land-
schafts-
pflege; 
Umwelt-
schutz; 
Wirtschaft 
und 
Tourismus</t>
  </si>
  <si>
    <t>Davon Produktbereiche</t>
  </si>
  <si>
    <t>in Mecklenburg-Vorpommern</t>
  </si>
  <si>
    <t>Innere Verwaltung</t>
  </si>
  <si>
    <t>Sicherheit und Ordnung</t>
  </si>
  <si>
    <t>Schulträgeraufgaben</t>
  </si>
  <si>
    <t>Kultur und Wissenschaft</t>
  </si>
  <si>
    <t>Soziales und Jugend</t>
  </si>
  <si>
    <t>Gesundheit und Sport</t>
  </si>
  <si>
    <t>Räumliche Planung und Entwicklung; Bauen und Wohnen; 
Verkehrsflächen und -anlagen, ÖPNV</t>
  </si>
  <si>
    <t>Zentrale Finanzleistungen</t>
  </si>
  <si>
    <t>Tabelle 4.5.1</t>
  </si>
  <si>
    <t>Tabelle 4.5.2</t>
  </si>
  <si>
    <t>Davon: Soziale Hilfen</t>
  </si>
  <si>
    <t>Schlüssel</t>
  </si>
  <si>
    <t>1</t>
  </si>
  <si>
    <t>11</t>
  </si>
  <si>
    <t>111</t>
  </si>
  <si>
    <t>12</t>
  </si>
  <si>
    <t>121</t>
  </si>
  <si>
    <t>122</t>
  </si>
  <si>
    <t>126</t>
  </si>
  <si>
    <t>127</t>
  </si>
  <si>
    <t>128</t>
  </si>
  <si>
    <t>2</t>
  </si>
  <si>
    <t>211</t>
  </si>
  <si>
    <t>212</t>
  </si>
  <si>
    <t>214</t>
  </si>
  <si>
    <t>215</t>
  </si>
  <si>
    <t>216</t>
  </si>
  <si>
    <t>217</t>
  </si>
  <si>
    <t>218</t>
  </si>
  <si>
    <t>221</t>
  </si>
  <si>
    <t>231</t>
  </si>
  <si>
    <t>241</t>
  </si>
  <si>
    <t>242</t>
  </si>
  <si>
    <t>243</t>
  </si>
  <si>
    <t>251</t>
  </si>
  <si>
    <t>252</t>
  </si>
  <si>
    <t>253</t>
  </si>
  <si>
    <t>261</t>
  </si>
  <si>
    <t>262</t>
  </si>
  <si>
    <t>263</t>
  </si>
  <si>
    <t>271</t>
  </si>
  <si>
    <t>272</t>
  </si>
  <si>
    <t>273</t>
  </si>
  <si>
    <t>281</t>
  </si>
  <si>
    <t>291</t>
  </si>
  <si>
    <t>3</t>
  </si>
  <si>
    <t>311</t>
  </si>
  <si>
    <t>3126</t>
  </si>
  <si>
    <t>345</t>
  </si>
  <si>
    <t>4</t>
  </si>
  <si>
    <t>41</t>
  </si>
  <si>
    <t>411</t>
  </si>
  <si>
    <t>412</t>
  </si>
  <si>
    <t>414</t>
  </si>
  <si>
    <t>418</t>
  </si>
  <si>
    <t>42</t>
  </si>
  <si>
    <t>421</t>
  </si>
  <si>
    <t>424</t>
  </si>
  <si>
    <t>5</t>
  </si>
  <si>
    <t>51</t>
  </si>
  <si>
    <t>52</t>
  </si>
  <si>
    <t>548</t>
  </si>
  <si>
    <t>55</t>
  </si>
  <si>
    <t>551</t>
  </si>
  <si>
    <t>552</t>
  </si>
  <si>
    <t>553</t>
  </si>
  <si>
    <t>554</t>
  </si>
  <si>
    <t>555</t>
  </si>
  <si>
    <t>56</t>
  </si>
  <si>
    <t>561</t>
  </si>
  <si>
    <t>57</t>
  </si>
  <si>
    <t>571</t>
  </si>
  <si>
    <t>573</t>
  </si>
  <si>
    <t>575</t>
  </si>
  <si>
    <t>6</t>
  </si>
  <si>
    <t>60</t>
  </si>
  <si>
    <t>601</t>
  </si>
  <si>
    <t>6011</t>
  </si>
  <si>
    <t>6012</t>
  </si>
  <si>
    <t>6013</t>
  </si>
  <si>
    <t>602</t>
  </si>
  <si>
    <t>6021</t>
  </si>
  <si>
    <t>6022</t>
  </si>
  <si>
    <t>603</t>
  </si>
  <si>
    <t>6031</t>
  </si>
  <si>
    <t>6032</t>
  </si>
  <si>
    <t>6033</t>
  </si>
  <si>
    <t>6034</t>
  </si>
  <si>
    <t>6035</t>
  </si>
  <si>
    <t>6039</t>
  </si>
  <si>
    <t>604</t>
  </si>
  <si>
    <t>6041</t>
  </si>
  <si>
    <t>6042</t>
  </si>
  <si>
    <t>6049</t>
  </si>
  <si>
    <t>605</t>
  </si>
  <si>
    <t>6051</t>
  </si>
  <si>
    <t>6052</t>
  </si>
  <si>
    <t>6053</t>
  </si>
  <si>
    <t>61</t>
  </si>
  <si>
    <t>6111</t>
  </si>
  <si>
    <t>612</t>
  </si>
  <si>
    <t>6121</t>
  </si>
  <si>
    <t>6122</t>
  </si>
  <si>
    <t>613</t>
  </si>
  <si>
    <t>6130</t>
  </si>
  <si>
    <t>6131</t>
  </si>
  <si>
    <t>6132</t>
  </si>
  <si>
    <t>614</t>
  </si>
  <si>
    <t>6140</t>
  </si>
  <si>
    <t>6141</t>
  </si>
  <si>
    <t>6142</t>
  </si>
  <si>
    <t>6143</t>
  </si>
  <si>
    <t>6144</t>
  </si>
  <si>
    <t>6145</t>
  </si>
  <si>
    <t>6146</t>
  </si>
  <si>
    <t>6147</t>
  </si>
  <si>
    <t>6148</t>
  </si>
  <si>
    <t>6182</t>
  </si>
  <si>
    <t>619</t>
  </si>
  <si>
    <t>6191</t>
  </si>
  <si>
    <t>62</t>
  </si>
  <si>
    <t>621</t>
  </si>
  <si>
    <t>6211</t>
  </si>
  <si>
    <t>6212</t>
  </si>
  <si>
    <t>6213</t>
  </si>
  <si>
    <t>6214</t>
  </si>
  <si>
    <t>6215</t>
  </si>
  <si>
    <t>622</t>
  </si>
  <si>
    <t>6221</t>
  </si>
  <si>
    <t>6222</t>
  </si>
  <si>
    <t>6223</t>
  </si>
  <si>
    <t>6224</t>
  </si>
  <si>
    <t>6225</t>
  </si>
  <si>
    <t>623</t>
  </si>
  <si>
    <t>6230</t>
  </si>
  <si>
    <t>6231</t>
  </si>
  <si>
    <t>6232</t>
  </si>
  <si>
    <t>6233</t>
  </si>
  <si>
    <t>6234</t>
  </si>
  <si>
    <t>6235</t>
  </si>
  <si>
    <t>6236</t>
  </si>
  <si>
    <t>6237</t>
  </si>
  <si>
    <t>6238</t>
  </si>
  <si>
    <t>6291</t>
  </si>
  <si>
    <t>63</t>
  </si>
  <si>
    <t>6311</t>
  </si>
  <si>
    <t>6321</t>
  </si>
  <si>
    <t>6361</t>
  </si>
  <si>
    <t>64</t>
  </si>
  <si>
    <t>6411</t>
  </si>
  <si>
    <t>6421</t>
  </si>
  <si>
    <t>6461</t>
  </si>
  <si>
    <t>648</t>
  </si>
  <si>
    <t>6480</t>
  </si>
  <si>
    <t>6481</t>
  </si>
  <si>
    <t>6482</t>
  </si>
  <si>
    <t>6483</t>
  </si>
  <si>
    <t>6484</t>
  </si>
  <si>
    <t>6485</t>
  </si>
  <si>
    <t>6486</t>
  </si>
  <si>
    <t>6487</t>
  </si>
  <si>
    <t>6488</t>
  </si>
  <si>
    <t>65</t>
  </si>
  <si>
    <t>6511</t>
  </si>
  <si>
    <t>6521</t>
  </si>
  <si>
    <t>656</t>
  </si>
  <si>
    <t>6561</t>
  </si>
  <si>
    <t>6562</t>
  </si>
  <si>
    <t>6563</t>
  </si>
  <si>
    <t>6564</t>
  </si>
  <si>
    <t>6591</t>
  </si>
  <si>
    <t>66</t>
  </si>
  <si>
    <t>661</t>
  </si>
  <si>
    <t>6610</t>
  </si>
  <si>
    <t>6611</t>
  </si>
  <si>
    <t>6612</t>
  </si>
  <si>
    <t>6613</t>
  </si>
  <si>
    <t>6614</t>
  </si>
  <si>
    <t>6615</t>
  </si>
  <si>
    <t>6616</t>
  </si>
  <si>
    <t>6617</t>
  </si>
  <si>
    <t>6618</t>
  </si>
  <si>
    <t>6619</t>
  </si>
  <si>
    <t>6651</t>
  </si>
  <si>
    <t>6691</t>
  </si>
  <si>
    <t>67</t>
  </si>
  <si>
    <t>6711</t>
  </si>
  <si>
    <t>68</t>
  </si>
  <si>
    <t>681</t>
  </si>
  <si>
    <t>6810</t>
  </si>
  <si>
    <t>6811</t>
  </si>
  <si>
    <t>6812</t>
  </si>
  <si>
    <t>6813</t>
  </si>
  <si>
    <t>6814</t>
  </si>
  <si>
    <t>6815</t>
  </si>
  <si>
    <t>6816</t>
  </si>
  <si>
    <t>6817</t>
  </si>
  <si>
    <t>6818</t>
  </si>
  <si>
    <t>6821</t>
  </si>
  <si>
    <t>683</t>
  </si>
  <si>
    <t>6831</t>
  </si>
  <si>
    <t>6832</t>
  </si>
  <si>
    <t>684</t>
  </si>
  <si>
    <t>6842</t>
  </si>
  <si>
    <t>6843</t>
  </si>
  <si>
    <t>6844</t>
  </si>
  <si>
    <t>6845</t>
  </si>
  <si>
    <t>6846</t>
  </si>
  <si>
    <t>6847</t>
  </si>
  <si>
    <t>6848</t>
  </si>
  <si>
    <t>6851</t>
  </si>
  <si>
    <t>686</t>
  </si>
  <si>
    <t>6860</t>
  </si>
  <si>
    <t>6861</t>
  </si>
  <si>
    <t>6862</t>
  </si>
  <si>
    <t>6863</t>
  </si>
  <si>
    <t>6864</t>
  </si>
  <si>
    <t>6865</t>
  </si>
  <si>
    <t>6866</t>
  </si>
  <si>
    <t>6867</t>
  </si>
  <si>
    <t>6868</t>
  </si>
  <si>
    <t>6869</t>
  </si>
  <si>
    <t>6881</t>
  </si>
  <si>
    <t>69</t>
  </si>
  <si>
    <t>6917</t>
  </si>
  <si>
    <t>692</t>
  </si>
  <si>
    <t>6920</t>
  </si>
  <si>
    <t>6921</t>
  </si>
  <si>
    <t>6922</t>
  </si>
  <si>
    <t>6923</t>
  </si>
  <si>
    <t>6924</t>
  </si>
  <si>
    <t>6925</t>
  </si>
  <si>
    <t>6926</t>
  </si>
  <si>
    <t>6927</t>
  </si>
  <si>
    <t>6928</t>
  </si>
  <si>
    <t>6929</t>
  </si>
  <si>
    <t>6947</t>
  </si>
  <si>
    <t>695</t>
  </si>
  <si>
    <t>6950</t>
  </si>
  <si>
    <t>6951</t>
  </si>
  <si>
    <t>6952</t>
  </si>
  <si>
    <t>6953</t>
  </si>
  <si>
    <t>6954</t>
  </si>
  <si>
    <t>6955</t>
  </si>
  <si>
    <t>6956</t>
  </si>
  <si>
    <t>6957</t>
  </si>
  <si>
    <t>6958</t>
  </si>
  <si>
    <t>6959</t>
  </si>
  <si>
    <t>7</t>
  </si>
  <si>
    <t>70</t>
  </si>
  <si>
    <t>701</t>
  </si>
  <si>
    <t>7011</t>
  </si>
  <si>
    <t>7012</t>
  </si>
  <si>
    <t>7019</t>
  </si>
  <si>
    <t>702</t>
  </si>
  <si>
    <t>7021</t>
  </si>
  <si>
    <t>7022</t>
  </si>
  <si>
    <t>7029</t>
  </si>
  <si>
    <t>703</t>
  </si>
  <si>
    <t>7031</t>
  </si>
  <si>
    <t>7032</t>
  </si>
  <si>
    <t>7039</t>
  </si>
  <si>
    <t>7041</t>
  </si>
  <si>
    <t>71</t>
  </si>
  <si>
    <t>711</t>
  </si>
  <si>
    <t>7111</t>
  </si>
  <si>
    <t>7112</t>
  </si>
  <si>
    <t>7119</t>
  </si>
  <si>
    <t>713</t>
  </si>
  <si>
    <t>7131</t>
  </si>
  <si>
    <t>7132</t>
  </si>
  <si>
    <t>7139</t>
  </si>
  <si>
    <t>7141</t>
  </si>
  <si>
    <t>72</t>
  </si>
  <si>
    <t>7211</t>
  </si>
  <si>
    <t>722</t>
  </si>
  <si>
    <t>7221</t>
  </si>
  <si>
    <t>723</t>
  </si>
  <si>
    <t>7231</t>
  </si>
  <si>
    <t>7232</t>
  </si>
  <si>
    <t>7241</t>
  </si>
  <si>
    <t>725</t>
  </si>
  <si>
    <t>7251</t>
  </si>
  <si>
    <t>7255</t>
  </si>
  <si>
    <t>7261</t>
  </si>
  <si>
    <t>7271</t>
  </si>
  <si>
    <t>7281</t>
  </si>
  <si>
    <t>7291</t>
  </si>
  <si>
    <t>73</t>
  </si>
  <si>
    <t>731</t>
  </si>
  <si>
    <t>7310</t>
  </si>
  <si>
    <t>7311</t>
  </si>
  <si>
    <t>7312</t>
  </si>
  <si>
    <t>7313</t>
  </si>
  <si>
    <t>7314</t>
  </si>
  <si>
    <t>7315</t>
  </si>
  <si>
    <t>7316</t>
  </si>
  <si>
    <t>7317</t>
  </si>
  <si>
    <t>7318</t>
  </si>
  <si>
    <t>732</t>
  </si>
  <si>
    <t>7320</t>
  </si>
  <si>
    <t>7321</t>
  </si>
  <si>
    <t>7322</t>
  </si>
  <si>
    <t>7323</t>
  </si>
  <si>
    <t>7324</t>
  </si>
  <si>
    <t>7325</t>
  </si>
  <si>
    <t>7326</t>
  </si>
  <si>
    <t>7327</t>
  </si>
  <si>
    <t>7328</t>
  </si>
  <si>
    <t>733</t>
  </si>
  <si>
    <t>7331</t>
  </si>
  <si>
    <t>7332</t>
  </si>
  <si>
    <t>7339</t>
  </si>
  <si>
    <t>734</t>
  </si>
  <si>
    <t>7341</t>
  </si>
  <si>
    <t>7342</t>
  </si>
  <si>
    <t>735</t>
  </si>
  <si>
    <t>7350</t>
  </si>
  <si>
    <t>7351</t>
  </si>
  <si>
    <t>7352</t>
  </si>
  <si>
    <t>7353</t>
  </si>
  <si>
    <t>7354</t>
  </si>
  <si>
    <t>737</t>
  </si>
  <si>
    <t>7370</t>
  </si>
  <si>
    <t>7371</t>
  </si>
  <si>
    <t>7372</t>
  </si>
  <si>
    <t>7373</t>
  </si>
  <si>
    <t>7391</t>
  </si>
  <si>
    <t>74</t>
  </si>
  <si>
    <t>7411</t>
  </si>
  <si>
    <t>742</t>
  </si>
  <si>
    <t>7421</t>
  </si>
  <si>
    <t>7429</t>
  </si>
  <si>
    <t>7431</t>
  </si>
  <si>
    <t>7441</t>
  </si>
  <si>
    <t>745</t>
  </si>
  <si>
    <t>7450</t>
  </si>
  <si>
    <t>7451</t>
  </si>
  <si>
    <t>7452</t>
  </si>
  <si>
    <t>7453</t>
  </si>
  <si>
    <t>7454</t>
  </si>
  <si>
    <t>7455</t>
  </si>
  <si>
    <t>7456</t>
  </si>
  <si>
    <t>7457</t>
  </si>
  <si>
    <t>7458</t>
  </si>
  <si>
    <t>746</t>
  </si>
  <si>
    <t>7461</t>
  </si>
  <si>
    <t>748</t>
  </si>
  <si>
    <t>7481</t>
  </si>
  <si>
    <t>7482</t>
  </si>
  <si>
    <t>7483</t>
  </si>
  <si>
    <t>7484</t>
  </si>
  <si>
    <t>7491</t>
  </si>
  <si>
    <t>75</t>
  </si>
  <si>
    <t>751</t>
  </si>
  <si>
    <t>7510</t>
  </si>
  <si>
    <t>7511</t>
  </si>
  <si>
    <t>7512</t>
  </si>
  <si>
    <t>7513</t>
  </si>
  <si>
    <t>7514</t>
  </si>
  <si>
    <t>7515</t>
  </si>
  <si>
    <t>7516</t>
  </si>
  <si>
    <t>7517</t>
  </si>
  <si>
    <t>7518</t>
  </si>
  <si>
    <t>7519</t>
  </si>
  <si>
    <t>759</t>
  </si>
  <si>
    <t>7591</t>
  </si>
  <si>
    <t>7592</t>
  </si>
  <si>
    <t>7593</t>
  </si>
  <si>
    <t>7599</t>
  </si>
  <si>
    <t>77</t>
  </si>
  <si>
    <t>7711</t>
  </si>
  <si>
    <t>78</t>
  </si>
  <si>
    <t>781</t>
  </si>
  <si>
    <t>7810</t>
  </si>
  <si>
    <t>7811</t>
  </si>
  <si>
    <t>7812</t>
  </si>
  <si>
    <t>7813</t>
  </si>
  <si>
    <t>7814</t>
  </si>
  <si>
    <t>7815</t>
  </si>
  <si>
    <t>7816</t>
  </si>
  <si>
    <t>7817</t>
  </si>
  <si>
    <t>7818</t>
  </si>
  <si>
    <t>7821</t>
  </si>
  <si>
    <t>783</t>
  </si>
  <si>
    <t>7831</t>
  </si>
  <si>
    <t>7832</t>
  </si>
  <si>
    <t>784</t>
  </si>
  <si>
    <t>7842</t>
  </si>
  <si>
    <t>7843</t>
  </si>
  <si>
    <t>7844</t>
  </si>
  <si>
    <t>7845</t>
  </si>
  <si>
    <t>7846</t>
  </si>
  <si>
    <t>7847</t>
  </si>
  <si>
    <t>7848</t>
  </si>
  <si>
    <t>785</t>
  </si>
  <si>
    <t>7851</t>
  </si>
  <si>
    <t>786</t>
  </si>
  <si>
    <t>7860</t>
  </si>
  <si>
    <t>7861</t>
  </si>
  <si>
    <t>7862</t>
  </si>
  <si>
    <t>7863</t>
  </si>
  <si>
    <t>7864</t>
  </si>
  <si>
    <t>7865</t>
  </si>
  <si>
    <t>7866</t>
  </si>
  <si>
    <t>7867</t>
  </si>
  <si>
    <t>7868</t>
  </si>
  <si>
    <t>7869</t>
  </si>
  <si>
    <t>79</t>
  </si>
  <si>
    <t>7917</t>
  </si>
  <si>
    <t>792</t>
  </si>
  <si>
    <t>7920</t>
  </si>
  <si>
    <t>7921</t>
  </si>
  <si>
    <t>7922</t>
  </si>
  <si>
    <t>7923</t>
  </si>
  <si>
    <t>7924</t>
  </si>
  <si>
    <t>7925</t>
  </si>
  <si>
    <t>7926</t>
  </si>
  <si>
    <t>7927</t>
  </si>
  <si>
    <t>7928</t>
  </si>
  <si>
    <t>7929</t>
  </si>
  <si>
    <t>7947</t>
  </si>
  <si>
    <t>795</t>
  </si>
  <si>
    <t>7950</t>
  </si>
  <si>
    <t>7951</t>
  </si>
  <si>
    <t>7952</t>
  </si>
  <si>
    <t>7953</t>
  </si>
  <si>
    <t>7954</t>
  </si>
  <si>
    <t>7955</t>
  </si>
  <si>
    <t>7956</t>
  </si>
  <si>
    <t>7957</t>
  </si>
  <si>
    <t>7958</t>
  </si>
  <si>
    <t>7959</t>
  </si>
  <si>
    <t xml:space="preserve">Lfd.
Nr. </t>
  </si>
  <si>
    <t>Kontonummer</t>
  </si>
  <si>
    <t>7011, 7012, 7019, 7021, 7022, 7029, 7031, 7032, 7039, 7041, 7111, 7112, 7119, 7131, 7132, 7139, 7141, 7411, 7421</t>
  </si>
  <si>
    <t>7211, 7221, 7231, 7232, 7241, 7251, 7255, 7261, 7271, 7281, 7291, 7831</t>
  </si>
  <si>
    <t>733, 7461</t>
  </si>
  <si>
    <t>7510-7519</t>
  </si>
  <si>
    <t>7310-7318, 7320-7328, 7351-7354, 7371-7373, 7391, 7429, 7431, 7441, 7450-7458, 7481-7484, 7491, 7591-7593, 7599</t>
  </si>
  <si>
    <t>6122, 6132, 6142, 6182, 6232, 6482, 6612</t>
  </si>
  <si>
    <t/>
  </si>
  <si>
    <t>1+2+3+4+5./.6</t>
  </si>
  <si>
    <t>Auszahlungen für den Erwerb von Sachanlagevermögen</t>
  </si>
  <si>
    <t xml:space="preserve">   darunter: Auszahlungen für Baumaßnahmen </t>
  </si>
  <si>
    <t>7920-7923</t>
  </si>
  <si>
    <t>7810-7818, 784, 786, 795</t>
  </si>
  <si>
    <t>6812, 6862, 6922, 6952</t>
  </si>
  <si>
    <t>8+10+11./.12</t>
  </si>
  <si>
    <t>7+13</t>
  </si>
  <si>
    <t>6011, 6012, 6013, 6021, 6022, 6031-6034, 6039, 6041, 6042, 6049,./.7341,./.7342</t>
  </si>
  <si>
    <t>6013,./.7341,./.7342</t>
  </si>
  <si>
    <t>6011, 6012</t>
  </si>
  <si>
    <t>Bedarfs- und sonstige allgemeine Zuweisungen vom Land</t>
  </si>
  <si>
    <t>6051-6053, 6121, 6131</t>
  </si>
  <si>
    <t>Zuweisungen und Zuschüsse für laufende Zwecke vom Land</t>
  </si>
  <si>
    <t>Zuweisungen und Zuschüsse für laufende Zwecke vom Bund</t>
  </si>
  <si>
    <t>6140, 6191</t>
  </si>
  <si>
    <t>6311, 6321, 6361</t>
  </si>
  <si>
    <t>15+19+20+21+22+23+24./.25</t>
  </si>
  <si>
    <t>6920-6923</t>
  </si>
  <si>
    <t>27+28+29./.30</t>
  </si>
  <si>
    <t>26+31</t>
  </si>
  <si>
    <t>32./.14</t>
  </si>
  <si>
    <t>Mehrauszahlungen/Mehreinzahlungen aus Verwaltungstätigkeit</t>
  </si>
  <si>
    <t>26./.7</t>
  </si>
  <si>
    <t>6917, 6924-6929, 6947</t>
  </si>
  <si>
    <t>7917, 7924-7929, 7947</t>
  </si>
  <si>
    <t>Davon: Kinder-, Jugend- und Familienhilfe</t>
  </si>
  <si>
    <t>Landkreise
insgesamt</t>
  </si>
  <si>
    <t>Landkreis
Mecklen-
burgische
Seenplatte</t>
  </si>
  <si>
    <t>darunter</t>
  </si>
  <si>
    <t>Landkreis
Rostock</t>
  </si>
  <si>
    <t>Landkreis
Vorpom-
mern-
Rügen</t>
  </si>
  <si>
    <t xml:space="preserve">darunter </t>
  </si>
  <si>
    <t>Landkreis
Nordwest-
mecklenburg</t>
  </si>
  <si>
    <t>Landkreis
Vorpommern-
Greifswald</t>
  </si>
  <si>
    <t>Landkreis
Ludwigslust-
Parchim</t>
  </si>
  <si>
    <t>Neu-
branden-
burg</t>
  </si>
  <si>
    <t>Bedarfs- und sonstige allgemeine Zuweisungen 
   vom Land</t>
  </si>
  <si>
    <t>Zuweisungen und Zuschüsse für laufende Zwecke 
   vom Land</t>
  </si>
  <si>
    <t>Zuweisungen und Zuschüsse für laufende Zwecke 
   vom Bund</t>
  </si>
  <si>
    <t>Mehrauszahlungen/Mehreinzahlungen aus 
   Verwaltungstätigkeit</t>
  </si>
  <si>
    <t>Tabelle 7</t>
  </si>
  <si>
    <t>Tabelle 7.1</t>
  </si>
  <si>
    <t>Tabelle 7.2</t>
  </si>
  <si>
    <t>Tabelle 7.3</t>
  </si>
  <si>
    <t>Tabelle 7.4</t>
  </si>
  <si>
    <t>Tabelle 7.5</t>
  </si>
  <si>
    <t>Tabelle 7.6</t>
  </si>
  <si>
    <t>Tabelle 8</t>
  </si>
  <si>
    <t>Tabelle 8.1</t>
  </si>
  <si>
    <t>Tabelle 8.2</t>
  </si>
  <si>
    <t>Tabelle 8.3</t>
  </si>
  <si>
    <t>Tabelle 8.4</t>
  </si>
  <si>
    <t>Tabelle 8.5</t>
  </si>
  <si>
    <t>Tabelle 8.6</t>
  </si>
  <si>
    <t>Zuständige Dezernentin: Heidi Knothe, Telefon: 0385 588-56432</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</si>
  <si>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</si>
  <si>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</si>
  <si>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</si>
  <si>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</si>
  <si>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</si>
  <si>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</si>
  <si>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Tilgung von Krediten für Investitionen am Kreditmarkt 
   und beim sonstigen öffentlichen Bereich</t>
  </si>
  <si>
    <t>Kreditaufnahmen für Investitionen am Kreditmarkt 
   und beim sonstigen öffentlichen Bereich</t>
  </si>
  <si>
    <t>Sozialtransferleistungen und Leistungsbeteiligungen
   nach SGB II, VIII, IX und XII</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</si>
  <si>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</si>
  <si>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Inhaltsverzeichnis  </t>
  </si>
  <si>
    <t xml:space="preserve">Vorbemerkungen  </t>
  </si>
  <si>
    <t xml:space="preserve">Erläuterung der Begriffe  </t>
  </si>
  <si>
    <t xml:space="preserve">Produktrahmenplan  </t>
  </si>
  <si>
    <t xml:space="preserve">Kontenrahmenplan  </t>
  </si>
  <si>
    <t xml:space="preserve">Zuordnungsschlüssel für den Tabellenteil  </t>
  </si>
  <si>
    <t xml:space="preserve">  Mecklenburg-Vorpommern insgesamt  </t>
  </si>
  <si>
    <t xml:space="preserve">  Innere Verwaltung  </t>
  </si>
  <si>
    <t xml:space="preserve">  Sicherheit und Ordnung  </t>
  </si>
  <si>
    <t xml:space="preserve">  Schulträgeraufgaben  </t>
  </si>
  <si>
    <t xml:space="preserve">  Kultur und Wissenschaft  </t>
  </si>
  <si>
    <t xml:space="preserve">  Soziales und Jugend  </t>
  </si>
  <si>
    <t xml:space="preserve">    Soziale Hilfen  </t>
  </si>
  <si>
    <t xml:space="preserve">    Kinder-, Jugend- und Familienhilfe  </t>
  </si>
  <si>
    <t xml:space="preserve">  Gesundheit und Sport  </t>
  </si>
  <si>
    <t xml:space="preserve">  Räumliche Planung und Entwicklung; Bauen und Wohnen;  
    Verkehrsflächen und -anlagen, ÖPNV  </t>
  </si>
  <si>
    <t xml:space="preserve">  Ver- und Entsorgung; Natur- und Landschaftspflege; Umweltschutz;  
    Wirtschaft und Tourismus  </t>
  </si>
  <si>
    <t xml:space="preserve">  Zentrale Finanzleistungen  </t>
  </si>
  <si>
    <t xml:space="preserve">  Mecklenburgische Seenplatte  </t>
  </si>
  <si>
    <t xml:space="preserve">  Landkreis Rostock  </t>
  </si>
  <si>
    <t xml:space="preserve">  Vorpommern-Rügen  </t>
  </si>
  <si>
    <t xml:space="preserve">  Nordwestmecklenburg  </t>
  </si>
  <si>
    <t xml:space="preserve">  Vorpommern-Greifswald  </t>
  </si>
  <si>
    <t xml:space="preserve">  Ludwigslust-Parchim  </t>
  </si>
  <si>
    <t xml:space="preserve">  Rostock  </t>
  </si>
  <si>
    <t xml:space="preserve">  Schwerin  </t>
  </si>
  <si>
    <t xml:space="preserve">  Neubrandenburg  </t>
  </si>
  <si>
    <t xml:space="preserve">  Stralsund  </t>
  </si>
  <si>
    <t xml:space="preserve">  Wismar  </t>
  </si>
  <si>
    <t xml:space="preserve">  Greifswald  </t>
  </si>
  <si>
    <t xml:space="preserve">Zentrale Verwaltung  </t>
  </si>
  <si>
    <t xml:space="preserve">Innere Verwaltung  </t>
  </si>
  <si>
    <t xml:space="preserve">Verwaltungssteuerung und -service  </t>
  </si>
  <si>
    <t xml:space="preserve">Sicherheit und Ordnung  </t>
  </si>
  <si>
    <t xml:space="preserve">Statistik und Wahlen  </t>
  </si>
  <si>
    <t xml:space="preserve">Ordnungsangelegenheiten  
</t>
  </si>
  <si>
    <t xml:space="preserve">Brandschutz  </t>
  </si>
  <si>
    <t xml:space="preserve">Rettungsdienst  </t>
  </si>
  <si>
    <t xml:space="preserve">Katastrophenschutz  </t>
  </si>
  <si>
    <t xml:space="preserve">Schule und Kultur  </t>
  </si>
  <si>
    <t xml:space="preserve">Schulträgeraufgaben  </t>
  </si>
  <si>
    <t xml:space="preserve">Grundschulen  </t>
  </si>
  <si>
    <t xml:space="preserve">Hauptschulen  </t>
  </si>
  <si>
    <t xml:space="preserve">Kombinierte Grund- und Hauptschulen  </t>
  </si>
  <si>
    <t xml:space="preserve">Schulformunabhängige Orientierungsstufe  </t>
  </si>
  <si>
    <t xml:space="preserve">Realschulen  </t>
  </si>
  <si>
    <t xml:space="preserve">Kombinierte Haupt- und Realschulen  </t>
  </si>
  <si>
    <t xml:space="preserve">Gymnasien, Kollegs  </t>
  </si>
  <si>
    <t xml:space="preserve">Gesamtschulen  </t>
  </si>
  <si>
    <t xml:space="preserve">Sonderschulen  </t>
  </si>
  <si>
    <t xml:space="preserve">Berufliche Schulen  </t>
  </si>
  <si>
    <t xml:space="preserve">Schülerbeförderung  </t>
  </si>
  <si>
    <t xml:space="preserve">Fördermaßnahmen für Schüler  </t>
  </si>
  <si>
    <t xml:space="preserve">Sonstige schulische Aufgaben  </t>
  </si>
  <si>
    <t xml:space="preserve">Kultur und Wissenschaft  </t>
  </si>
  <si>
    <t xml:space="preserve">Wissenschaft und Forschung  </t>
  </si>
  <si>
    <t xml:space="preserve">Nichtwissenschaftliche Museen, Sammlungen  </t>
  </si>
  <si>
    <t xml:space="preserve">Zoologische und Botanische Gärten  </t>
  </si>
  <si>
    <t xml:space="preserve">Theater  </t>
  </si>
  <si>
    <t xml:space="preserve">Musikpflege  </t>
  </si>
  <si>
    <t xml:space="preserve">Musikschule  </t>
  </si>
  <si>
    <t xml:space="preserve">Volkshochschulen  </t>
  </si>
  <si>
    <t xml:space="preserve">Büchereien  </t>
  </si>
  <si>
    <t xml:space="preserve">Sonstige Volksbildung  </t>
  </si>
  <si>
    <t xml:space="preserve">Heimat- und sonstige Kulturpflege  </t>
  </si>
  <si>
    <t xml:space="preserve">Förderung von Kirchengemeinden und sonstigen Religionsgemeinschaften  </t>
  </si>
  <si>
    <t xml:space="preserve">Soziales und Jugend  </t>
  </si>
  <si>
    <t xml:space="preserve">Soziale Hilfen  </t>
  </si>
  <si>
    <t xml:space="preserve">Grundversorgung und Hilfen nach dem Zwölften Buch Sozialgesetzbuch (SGB XII)  </t>
  </si>
  <si>
    <t xml:space="preserve">Hilfe zum Lebensunterhalt  </t>
  </si>
  <si>
    <t xml:space="preserve">Hilfe zur Pflege  </t>
  </si>
  <si>
    <t xml:space="preserve">Hilfe zur Gesundheit  </t>
  </si>
  <si>
    <t xml:space="preserve">Hilfe zur Überwindung sozialer Schwierigkeiten  </t>
  </si>
  <si>
    <t xml:space="preserve">Grundsicherung im Alter und bei Erwerbsminderung  </t>
  </si>
  <si>
    <t xml:space="preserve">Nicht aufteilbare Grundsicherung und Hilfen nach SGB XII  </t>
  </si>
  <si>
    <t xml:space="preserve">Grundsicherung für Arbeitsuchende nach dem Zweiten Buch Sozialgesetzbuch (SGB II)  </t>
  </si>
  <si>
    <t xml:space="preserve">Leistungen für Unterkunft und Heizung  </t>
  </si>
  <si>
    <t xml:space="preserve">Eingliederungsleistungen  </t>
  </si>
  <si>
    <t xml:space="preserve">Einmalige Leistungen  </t>
  </si>
  <si>
    <t xml:space="preserve">Arbeitslosengeld II (ohne KdU)  </t>
  </si>
  <si>
    <t xml:space="preserve">Eingliederungsleistungen/Optionsgemeinden  </t>
  </si>
  <si>
    <t xml:space="preserve">Leistungen für Bildung und Teilhabe nach § 28 SGB II  </t>
  </si>
  <si>
    <t xml:space="preserve">Hilfen für Asylbewerber  </t>
  </si>
  <si>
    <t xml:space="preserve">Eingliederungshilfe nach SGB IX  </t>
  </si>
  <si>
    <t xml:space="preserve">Soziale Einrichtungen (ohne Einrichtungen der Jugendhilfe)  </t>
  </si>
  <si>
    <t xml:space="preserve">Leistungen nach dem Bundesversorgungsgesetz  </t>
  </si>
  <si>
    <t xml:space="preserve">Förderung von Trägern der Wohlfahrtspflege  </t>
  </si>
  <si>
    <t xml:space="preserve">Unterhaltsvorschussleistungen  </t>
  </si>
  <si>
    <t xml:space="preserve">Betreuungsleistungen  </t>
  </si>
  <si>
    <t xml:space="preserve">Hilfen für Heimkehrer und politische Häftlinge  </t>
  </si>
  <si>
    <t xml:space="preserve">Leistungen für Bildung und Teilhabe nach § 6b BKKG  </t>
  </si>
  <si>
    <t xml:space="preserve">Sonstige soziale Hilfen und Leistungen  </t>
  </si>
  <si>
    <t xml:space="preserve">Kinder-, Jugend- und Familienhilfe  </t>
  </si>
  <si>
    <t xml:space="preserve">Förderung von Kindern in Tageseinrichtungen und in Tagespflege  </t>
  </si>
  <si>
    <t xml:space="preserve">Jugendarbeit  </t>
  </si>
  <si>
    <t xml:space="preserve">Sonstige Leistungen der Kinder-, Jugend- und Familienhilfe  </t>
  </si>
  <si>
    <t xml:space="preserve">Tageseinrichtungen für Kinder  </t>
  </si>
  <si>
    <t xml:space="preserve">Einrichtungen der Jugendarbeit  </t>
  </si>
  <si>
    <t xml:space="preserve">Sonstige Einrichtungen der Kinder-, Jugend- und Familienhilfe  </t>
  </si>
  <si>
    <t xml:space="preserve">Gesundheit und Sport  </t>
  </si>
  <si>
    <t xml:space="preserve">Gesundheitsdienste  </t>
  </si>
  <si>
    <t xml:space="preserve">Krankenhäuser  </t>
  </si>
  <si>
    <t xml:space="preserve">Gesundheitseinrichtungen  </t>
  </si>
  <si>
    <t xml:space="preserve">Maßnahmen der Gesundheitspflege  </t>
  </si>
  <si>
    <t xml:space="preserve">Kur- und Badeeinrichtungen  </t>
  </si>
  <si>
    <t xml:space="preserve">Sportförderung  </t>
  </si>
  <si>
    <t xml:space="preserve">Förderung des Sports  </t>
  </si>
  <si>
    <t xml:space="preserve">Sportstätten und Bäder  </t>
  </si>
  <si>
    <t xml:space="preserve">Gestaltung der Umwelt  </t>
  </si>
  <si>
    <t xml:space="preserve">Räumliche Planung und Entwicklung  </t>
  </si>
  <si>
    <t xml:space="preserve">Räumliche Planungs- und Entwicklungsmaßnahmen  </t>
  </si>
  <si>
    <t xml:space="preserve">Bauen und Wohnen  </t>
  </si>
  <si>
    <t xml:space="preserve">Bau- und Grundstücksordnung  </t>
  </si>
  <si>
    <t xml:space="preserve">Wohnbauförderung  </t>
  </si>
  <si>
    <t xml:space="preserve">Denkmalschutz und -pflege  </t>
  </si>
  <si>
    <t xml:space="preserve">Ver- und Entsorgung  </t>
  </si>
  <si>
    <t xml:space="preserve">Elektrizitätsversorgung  </t>
  </si>
  <si>
    <t xml:space="preserve">Gasversorgung  </t>
  </si>
  <si>
    <t xml:space="preserve">Wasserversorgung  </t>
  </si>
  <si>
    <t xml:space="preserve">Fernwärmeversorgung  </t>
  </si>
  <si>
    <t xml:space="preserve">Kombinierte Versorgung  </t>
  </si>
  <si>
    <t xml:space="preserve">Abfallwirtschaft  </t>
  </si>
  <si>
    <t xml:space="preserve">Abwasserbeseitigung  </t>
  </si>
  <si>
    <t xml:space="preserve">Verkehrsflächen und -anlagen, ÖPNV  </t>
  </si>
  <si>
    <t xml:space="preserve">Gemeindestraßen  </t>
  </si>
  <si>
    <t xml:space="preserve">Kreisstraßen  </t>
  </si>
  <si>
    <t xml:space="preserve">Landesstraßen  </t>
  </si>
  <si>
    <t xml:space="preserve">Bundesstraßen  </t>
  </si>
  <si>
    <t xml:space="preserve">Straßenreinigung  </t>
  </si>
  <si>
    <t xml:space="preserve">Parkeinrichtungen  </t>
  </si>
  <si>
    <t xml:space="preserve">Öffentlicher Personennahverkehr (ÖPNV)  </t>
  </si>
  <si>
    <t xml:space="preserve">Sonstiger Personen- und Güterverkehr  </t>
  </si>
  <si>
    <t xml:space="preserve">Natur- und Landschaftspflege  </t>
  </si>
  <si>
    <t xml:space="preserve">Öffentliches Grün/Landschaftsbau  </t>
  </si>
  <si>
    <t xml:space="preserve">Öffentliche Gewässer/Wasserbauliche Anlagen  </t>
  </si>
  <si>
    <t xml:space="preserve">Friedhofs- und Bestattungswesen  </t>
  </si>
  <si>
    <t xml:space="preserve">Naturschutz und Landschaftspflege  </t>
  </si>
  <si>
    <t xml:space="preserve">Land- und Forstwirtschaft  </t>
  </si>
  <si>
    <t xml:space="preserve">Umweltschutz  </t>
  </si>
  <si>
    <t xml:space="preserve">Umweltschutzmaßnahmen  </t>
  </si>
  <si>
    <t xml:space="preserve">Wirtschaft und Tourismus  </t>
  </si>
  <si>
    <t xml:space="preserve">Wirtschaftsförderung  </t>
  </si>
  <si>
    <t xml:space="preserve">Allgemeine Einrichtungen und Unternehmen  </t>
  </si>
  <si>
    <t xml:space="preserve">Tourismus  </t>
  </si>
  <si>
    <t xml:space="preserve">Zentrale Finanzleistungen  </t>
  </si>
  <si>
    <t xml:space="preserve">Allgemeine Finanzwirtschaft  </t>
  </si>
  <si>
    <t xml:space="preserve">Steuern, allgemeine Zuweisungen, allgemeine Umlagen  </t>
  </si>
  <si>
    <t xml:space="preserve">Sonstige allgemeine Finanzwirtschaft  </t>
  </si>
  <si>
    <t xml:space="preserve">Abwicklung der Vorjahre  </t>
  </si>
  <si>
    <t xml:space="preserve">Einzahlungen  </t>
  </si>
  <si>
    <t xml:space="preserve">Steuern und ähnliche Abgaben  </t>
  </si>
  <si>
    <t xml:space="preserve">Realsteuern  </t>
  </si>
  <si>
    <t xml:space="preserve"> Grundsteuer A  </t>
  </si>
  <si>
    <t xml:space="preserve"> Grundsteuer B  </t>
  </si>
  <si>
    <t xml:space="preserve"> Gewerbesteuer  </t>
  </si>
  <si>
    <t xml:space="preserve">Gemeindeanteile an den Gemeinschaftssteuern  </t>
  </si>
  <si>
    <t xml:space="preserve"> Gemeindeanteil an der Einkommensteuer  </t>
  </si>
  <si>
    <t xml:space="preserve"> Gemeindeanteil an der Umsatzsteuer  </t>
  </si>
  <si>
    <t xml:space="preserve">Sonstige Gemeindesteuern  </t>
  </si>
  <si>
    <t xml:space="preserve"> Vergnügungssteuer  </t>
  </si>
  <si>
    <t xml:space="preserve"> Hundesteuer  </t>
  </si>
  <si>
    <t xml:space="preserve"> Jagdsteuer  </t>
  </si>
  <si>
    <t xml:space="preserve"> Zweitwohnungssteuer  </t>
  </si>
  <si>
    <t xml:space="preserve"> Grunderwerbsteuer  </t>
  </si>
  <si>
    <t xml:space="preserve"> Sonstige örtliche Steuern  </t>
  </si>
  <si>
    <t xml:space="preserve">Steuerähnliche Einzahlungen  </t>
  </si>
  <si>
    <t xml:space="preserve"> Fremdenverkehrsabgabe  </t>
  </si>
  <si>
    <t xml:space="preserve"> Abgaben von Spielbanken  </t>
  </si>
  <si>
    <t xml:space="preserve"> Sonstige steuerähnliche Einzahlungen  </t>
  </si>
  <si>
    <t xml:space="preserve">Ausgleichsleistungen  </t>
  </si>
  <si>
    <t xml:space="preserve"> Leistungen nach dem Familienleistungsausgleich  </t>
  </si>
  <si>
    <t xml:space="preserve"> Leistg. d. Landes a. d. Ausgl. v. Sonderlasten b. d. Zusammenf. v. Arbeitslosen- und Sozialhilfe nach § 11 Abs. 3a FAG  </t>
  </si>
  <si>
    <t xml:space="preserve">Zuwendungen und allgemeine Umlagen  </t>
  </si>
  <si>
    <t xml:space="preserve">Schlüsselzuweisungen vom Land  </t>
  </si>
  <si>
    <t xml:space="preserve">Bedarfszuweisungen  </t>
  </si>
  <si>
    <t xml:space="preserve"> Bedarfszuweisungen vom Land  </t>
  </si>
  <si>
    <t xml:space="preserve"> Bedarfszuweisungen von Gemeinde/GV  </t>
  </si>
  <si>
    <t xml:space="preserve">Sonstige allgemeine Zuweisungen  </t>
  </si>
  <si>
    <t xml:space="preserve"> vom Bund  </t>
  </si>
  <si>
    <t xml:space="preserve"> vom Land  </t>
  </si>
  <si>
    <t xml:space="preserve"> von Gemeinden/Gv.  </t>
  </si>
  <si>
    <t xml:space="preserve">Zuweisungen und Zuschüsse für laufende Zwecke  </t>
  </si>
  <si>
    <t xml:space="preserve"> von Zweckverbänden und dergl.  </t>
  </si>
  <si>
    <t xml:space="preserve"> von der gesetzlichen Sozialversicherung  </t>
  </si>
  <si>
    <t xml:space="preserve"> von verbundenen Unternehmen, Beteiligungen  </t>
  </si>
  <si>
    <t xml:space="preserve"> von sonstigen öffentlichen Sonderrechnungen  </t>
  </si>
  <si>
    <t xml:space="preserve"> von privaten Unternehmen  </t>
  </si>
  <si>
    <t xml:space="preserve"> von übrigen Bereichen  </t>
  </si>
  <si>
    <t xml:space="preserve">Allgemeine Umlagen von Gemeinden/Gv.  </t>
  </si>
  <si>
    <t xml:space="preserve">Aufgabenbezogene Leistungsbeteiligungen  </t>
  </si>
  <si>
    <t xml:space="preserve"> Aufgabenbezogene Leistungsbeteiligungen des Bundes  </t>
  </si>
  <si>
    <t xml:space="preserve">Sonstige Transfereinzahlungen  </t>
  </si>
  <si>
    <t xml:space="preserve"> Kostenbeiträge und Aufwendungsersatz; Kostenersatz  </t>
  </si>
  <si>
    <t xml:space="preserve"> Übergeleitete Unterhaltsansprüche gegen bürgerlich-rechtliche Unterhaltsverpflichtete  </t>
  </si>
  <si>
    <t xml:space="preserve"> Leistungen von Sozialleistungsträgern  </t>
  </si>
  <si>
    <t xml:space="preserve"> Sonstige Ersatzleistungen  </t>
  </si>
  <si>
    <t xml:space="preserve"> Rückzahlung gewährter Hilfen (Tilgung und Zinsen von Darlehen)  </t>
  </si>
  <si>
    <t xml:space="preserve">Ersatz von sozialen Leistungen in Einrichtungen  </t>
  </si>
  <si>
    <t xml:space="preserve"> Kostenbeiträge und Aufwendungsersatz, Kostenersatz  </t>
  </si>
  <si>
    <t xml:space="preserve">Schuldendiensthilfen  </t>
  </si>
  <si>
    <t xml:space="preserve">Andere sonstige Transfereinzahlungen  </t>
  </si>
  <si>
    <t xml:space="preserve">Öffentlich-rechtliche Leistungsentgelte  </t>
  </si>
  <si>
    <t xml:space="preserve">Verwaltungsgebühren  </t>
  </si>
  <si>
    <t xml:space="preserve">Benutzungsgebühren und ähnliche Entgelte  </t>
  </si>
  <si>
    <t xml:space="preserve">Zweckgebundene Abgaben  </t>
  </si>
  <si>
    <t xml:space="preserve">Privatrechtliche Leistungsentgelte, Kostenerstattungen und Kostenumlagen  </t>
  </si>
  <si>
    <t xml:space="preserve">Mieten und Pachten  </t>
  </si>
  <si>
    <t xml:space="preserve">Einzahlungen aus dem Verkauf von Vorräten  </t>
  </si>
  <si>
    <t xml:space="preserve">Sonstige privatrechtliche Leistungsentgelte  </t>
  </si>
  <si>
    <t xml:space="preserve">Einzahlungen aus Kostenerstattungen, Kostenumlagen  </t>
  </si>
  <si>
    <t xml:space="preserve">Sonstige Einzahlungen aus laufender Verwaltungstätigkeit  </t>
  </si>
  <si>
    <t xml:space="preserve"> Leistg. d. Landes a. d. Umsetzung d. 4. Ges. für moderne Dienstlstg. am Arbeitsmarkt  </t>
  </si>
  <si>
    <t xml:space="preserve">Konzessionsabgaben  </t>
  </si>
  <si>
    <t xml:space="preserve">Erstattung von Steuern  </t>
  </si>
  <si>
    <t xml:space="preserve">Besondere Einzahlungen  </t>
  </si>
  <si>
    <t xml:space="preserve"> Bußgelder  </t>
  </si>
  <si>
    <t xml:space="preserve"> Säumniszuschläge  </t>
  </si>
  <si>
    <t xml:space="preserve"> Einzahlungen aus der Inanspruchnahme von Gewährverträgen und Bürgschaften  </t>
  </si>
  <si>
    <t xml:space="preserve"> Fehlbelegungsabgabe  </t>
  </si>
  <si>
    <t xml:space="preserve">Andere sonstige Einzahlungen aus laufender Verwaltungstätigkeit  </t>
  </si>
  <si>
    <t xml:space="preserve">Zinsen und sonstige Finanzeinzahlungen  </t>
  </si>
  <si>
    <t xml:space="preserve">Zinseinzahlungen  </t>
  </si>
  <si>
    <t xml:space="preserve"> von Kreditinstituten  </t>
  </si>
  <si>
    <t xml:space="preserve"> vom sonstigen inländischen Bereich  </t>
  </si>
  <si>
    <t xml:space="preserve"> vom sonstigen ausländischen Bereich  </t>
  </si>
  <si>
    <t xml:space="preserve">Gewinnanteile aus verbundenen Unternehmen und Beteiligungen  </t>
  </si>
  <si>
    <t xml:space="preserve">Sonstige Finanzeinzahlungen  </t>
  </si>
  <si>
    <t xml:space="preserve">Einzahlungen aus laufender Verwaltungstätigkeit  </t>
  </si>
  <si>
    <t xml:space="preserve">Einzahlungen aus Investitionstätigkeit  </t>
  </si>
  <si>
    <t xml:space="preserve">Investitionszuwendungen  </t>
  </si>
  <si>
    <t xml:space="preserve">  Einzahlungen aus der Veräußerung von Grundstücken und Gebäuden</t>
  </si>
  <si>
    <t xml:space="preserve">Einzahlungen aus der Veräußerung von beweglichen Vermögensgegenständen  </t>
  </si>
  <si>
    <t xml:space="preserve"> Einzahlungen aus der Veräußerung von beweglichen Vermögensgegenständen 
   bis zu einem Wert von 1 000 EUR ohne Umsatzsteuer  </t>
  </si>
  <si>
    <t xml:space="preserve"> Einzahlungen aus der Veräußerung beweglicher Vermögensgegenstände 
   über einem Wert von 1 000 EUR ohne Umsatzsteuer  </t>
  </si>
  <si>
    <t xml:space="preserve">Einzahlungen aus der Veräußerung von Finanzanlagen  </t>
  </si>
  <si>
    <t xml:space="preserve"> Börsennotierte Aktien  </t>
  </si>
  <si>
    <t xml:space="preserve"> Nichtbörsennotierte Aktien  </t>
  </si>
  <si>
    <t xml:space="preserve"> Sonstige Anteilsrechte  </t>
  </si>
  <si>
    <t xml:space="preserve"> Investmentzertifikate  </t>
  </si>
  <si>
    <t xml:space="preserve"> Kapitalmarktpapiere  </t>
  </si>
  <si>
    <t xml:space="preserve"> Geldmarktpapiere  </t>
  </si>
  <si>
    <t xml:space="preserve"> Finanzderivate  </t>
  </si>
  <si>
    <t xml:space="preserve">Einzahlungen aus der Abwicklung von Baumaßnahmen  </t>
  </si>
  <si>
    <t xml:space="preserve">Rückflüsse von Ausleihungen  </t>
  </si>
  <si>
    <t xml:space="preserve">Beiträge und ähnliche Entgelte  </t>
  </si>
  <si>
    <t xml:space="preserve">Einzahlungen aus Finanzierungstätigkeit  </t>
  </si>
  <si>
    <t xml:space="preserve">Einzahlungen aus Anleihen  </t>
  </si>
  <si>
    <t xml:space="preserve">Kreditaufnahmen für Investitionen  </t>
  </si>
  <si>
    <t xml:space="preserve">Sonstige Wertpapierverschuldung  </t>
  </si>
  <si>
    <t xml:space="preserve">Rückflüsse von Darlehen (ohne Ausleihungen)  </t>
  </si>
  <si>
    <t xml:space="preserve">Auszahlungen  </t>
  </si>
  <si>
    <t xml:space="preserve">Personalauszahlungen  </t>
  </si>
  <si>
    <t xml:space="preserve">Dienstbezüge  </t>
  </si>
  <si>
    <t xml:space="preserve"> Beamte  </t>
  </si>
  <si>
    <t xml:space="preserve"> Arbeitnehmer  </t>
  </si>
  <si>
    <t xml:space="preserve"> Sonstige Beschäftigte  </t>
  </si>
  <si>
    <t xml:space="preserve">Beiträge zu Versorgungskassen  </t>
  </si>
  <si>
    <t xml:space="preserve">Beiträge zur gesetzlichen Sozialversicherung  </t>
  </si>
  <si>
    <t xml:space="preserve">Beihilfen, Unterstützungsleistungen für Beschäftigte  </t>
  </si>
  <si>
    <t xml:space="preserve">Versorgungsauszahlungen  </t>
  </si>
  <si>
    <t xml:space="preserve">Versorgungsbezüge  </t>
  </si>
  <si>
    <t xml:space="preserve">Beihilfen, Unterstützungsleistungen für Versorgungsempfänger  </t>
  </si>
  <si>
    <t xml:space="preserve">Auszahlungen für Sach- und Dienstleistungen  </t>
  </si>
  <si>
    <t xml:space="preserve">Unterhaltung der Grundstücke und baulichen Anlagen  </t>
  </si>
  <si>
    <t xml:space="preserve">Unterhaltung des sonstigen unbeweglichen und beweglichen Vermögens  </t>
  </si>
  <si>
    <t xml:space="preserve"> Unterhaltung des sonstigen unbeweglichen Vermögens unterhalb der Wertgrenze i.H.v. 410 EUR  </t>
  </si>
  <si>
    <t xml:space="preserve"> Mieten und Pachten  </t>
  </si>
  <si>
    <t xml:space="preserve"> Leasing  </t>
  </si>
  <si>
    <t xml:space="preserve">Bewirtschaftung der Grundstücke und baulichen Anlagen  </t>
  </si>
  <si>
    <t xml:space="preserve">Unterhaltung des beweglichen Vermögens  </t>
  </si>
  <si>
    <t xml:space="preserve"> Haltung von Fahrzeugen  </t>
  </si>
  <si>
    <t xml:space="preserve"> Unterhaltung des sonstigen beweglichen Vermögens  </t>
  </si>
  <si>
    <t xml:space="preserve">Besondere zahlungswirksame Aufwendungen für Beschäftigte  </t>
  </si>
  <si>
    <t xml:space="preserve">Besondere Verwaltungs- und Betriebsauszahlungen  </t>
  </si>
  <si>
    <t xml:space="preserve">Erwerb von Vorräten  </t>
  </si>
  <si>
    <t xml:space="preserve">Auszahlungen für sonstige Dienstleistungen  </t>
  </si>
  <si>
    <t xml:space="preserve">Transferauszahlungen  </t>
  </si>
  <si>
    <t xml:space="preserve"> an Bund  </t>
  </si>
  <si>
    <t xml:space="preserve"> an Land  </t>
  </si>
  <si>
    <t xml:space="preserve"> an Gemeinden/Gv.  </t>
  </si>
  <si>
    <t xml:space="preserve"> an Zweckverbände und dergl.  </t>
  </si>
  <si>
    <t xml:space="preserve"> an die gesetzliche Sozialversicherung  </t>
  </si>
  <si>
    <t xml:space="preserve"> an verbundene Unternehmen, Beteiligungen  </t>
  </si>
  <si>
    <t xml:space="preserve"> an sonstige öffentliche Sonderrechnungen  </t>
  </si>
  <si>
    <t xml:space="preserve"> an private Unternehmen  </t>
  </si>
  <si>
    <t xml:space="preserve"> an übrige Bereiche  </t>
  </si>
  <si>
    <t xml:space="preserve">Soziale Leistungen  </t>
  </si>
  <si>
    <t xml:space="preserve"> Soziale Leistungen außerhalb von Einrichtungen  </t>
  </si>
  <si>
    <t xml:space="preserve"> Soziale Leistungen an natürliche Personen in Einrichtungen  </t>
  </si>
  <si>
    <t xml:space="preserve"> Sonstige soziale Leistungen  </t>
  </si>
  <si>
    <t xml:space="preserve">Steuerbeteiligungen  </t>
  </si>
  <si>
    <t xml:space="preserve"> Gewerbesteuerumlage  </t>
  </si>
  <si>
    <t xml:space="preserve"> Finanzierungsbeteiligung Fonds Deutsche Einheit  </t>
  </si>
  <si>
    <t xml:space="preserve">Allgemeine Zuweisungen  </t>
  </si>
  <si>
    <t xml:space="preserve">Allgemeine Umlagen  </t>
  </si>
  <si>
    <t xml:space="preserve">Sonstige Transferauszahlungen  </t>
  </si>
  <si>
    <t xml:space="preserve">Sonstige Auszahlungen aus laufender Verwaltungstätigkeit  </t>
  </si>
  <si>
    <t xml:space="preserve">Sonstige Personal- und Versorgungsauszahlungen  </t>
  </si>
  <si>
    <t xml:space="preserve">Auszahlungen für die Inanspruchnahme von Rechten und Diensten  </t>
  </si>
  <si>
    <t xml:space="preserve"> Auszahlungen für ehrenamtliche und sonstige Tätigkeit  </t>
  </si>
  <si>
    <t xml:space="preserve"> Sonstige Auszahlungen für die Inanspruchnahme von Rechten und Diensten  </t>
  </si>
  <si>
    <t xml:space="preserve">Geschäftsauszahlungen  </t>
  </si>
  <si>
    <t xml:space="preserve">Steuern, Versicherungen, Schadensfälle  </t>
  </si>
  <si>
    <t xml:space="preserve">Erstattungen für Auszahlungen von Dritten aus laufender Verwaltungstätigkeit  </t>
  </si>
  <si>
    <t xml:space="preserve">Aufgabenbezogene Leistungsbeteiligungen an gemeinsame Einrichtungen  </t>
  </si>
  <si>
    <t xml:space="preserve">Besondere Auszahlungen  </t>
  </si>
  <si>
    <t xml:space="preserve"> Auszahlungen aus der Inanspruchnahme von Gewährverträgen und Bürgschaften  </t>
  </si>
  <si>
    <t xml:space="preserve">Weitere sonst. Auszahlungen aus laufender Verwaltungstätigkeit  </t>
  </si>
  <si>
    <t xml:space="preserve">Zinsen und sonstige Finanzauszahlungen  </t>
  </si>
  <si>
    <t xml:space="preserve"> an Kreditinstitute  </t>
  </si>
  <si>
    <t xml:space="preserve"> an sonstigen inländischen Bereich  </t>
  </si>
  <si>
    <t xml:space="preserve"> an sonstigen ausländischen Bereich  </t>
  </si>
  <si>
    <t xml:space="preserve">Sonstige Finanzauszahlungen  </t>
  </si>
  <si>
    <t xml:space="preserve"> Kreditbeschaffungskosten  </t>
  </si>
  <si>
    <t xml:space="preserve"> Verzinsung von Steuernachzahlungen  </t>
  </si>
  <si>
    <t xml:space="preserve"> Auszahlungen für die Ablösung von Dauerlasten  </t>
  </si>
  <si>
    <t xml:space="preserve"> Sonstige Finanzauszahlungen  </t>
  </si>
  <si>
    <t xml:space="preserve">Auszahlungen aus laufender Verwaltungstätigkeit  </t>
  </si>
  <si>
    <t xml:space="preserve">Auszahlungen aus Investitionstätigkeit  </t>
  </si>
  <si>
    <t xml:space="preserve">Zuweisungen und Zuschüsse für lnvestitionen  </t>
  </si>
  <si>
    <t xml:space="preserve">Erwerb von Grundstücken und Gebäuden  </t>
  </si>
  <si>
    <t xml:space="preserve">Auszahlungen aus dem Erwerb von beweglichen Sachen des Anlagevermögens  </t>
  </si>
  <si>
    <t xml:space="preserve"> Auszahlungen für den Erwerb beweglicher Vermögensgegenstände 
   bis zu einem Wert von 1 000 EUR ohne Umsatzsteuer  </t>
  </si>
  <si>
    <t xml:space="preserve"> Auszahlungen für den Erwerb beweglicher Vermögensgegenstände 
   über einem Wert von 1 000 EUR ohne Umsatzsteuer  </t>
  </si>
  <si>
    <t xml:space="preserve">Auszahlungen für den Erwerb von Finanzanlagen  </t>
  </si>
  <si>
    <t xml:space="preserve">Baumaßnahmen  </t>
  </si>
  <si>
    <t xml:space="preserve"> Auszahlungen für Baumaßnahmen  </t>
  </si>
  <si>
    <t xml:space="preserve">Gewährung von Ausleihungen  </t>
  </si>
  <si>
    <t xml:space="preserve">Auszahlungen aus Finanzierungstätigkeit  </t>
  </si>
  <si>
    <t xml:space="preserve">Auszahlungen aus Anleihen  </t>
  </si>
  <si>
    <t xml:space="preserve">Tilgung von Krediten für Investitionen  </t>
  </si>
  <si>
    <t xml:space="preserve">Tilgung von sonstigen Wertpapierschulden  </t>
  </si>
  <si>
    <t xml:space="preserve">Gewährung von Darlehen (ohne Ausleihungen)  </t>
  </si>
  <si>
    <t xml:space="preserve">                    Gewerbesteuer (netto)</t>
  </si>
  <si>
    <t xml:space="preserve">                    Grundsteuer</t>
  </si>
  <si>
    <t>6122, 6130, 6132, 6142-6148, 6182, 6211-6215, 6221-6225, 6230-6238, 6291, 6411, 6421, 6461, 6480-6488, 6511, 6521, 6561-6564, 6591, 6610-6619, 6651, 6691, 6831</t>
  </si>
  <si>
    <t>Ver- und Entsorgung; Natur- und Landschaftspflege; Umweltschutz;
Wirtschaft und Tourismus</t>
  </si>
  <si>
    <t xml:space="preserve">Ersatz von sozialen Leistungen außerhalb von Einrichtungen und von Eingliederungshilfen für behinderte Menschen  </t>
  </si>
  <si>
    <t>©  Statistisches Amt Mecklenburg-Vorpommern, Schwerin, 2024</t>
  </si>
  <si>
    <t>1.000 EUR</t>
  </si>
  <si>
    <t>500
bis unter
1.000</t>
  </si>
  <si>
    <t>1.000
bis unter
3.000</t>
  </si>
  <si>
    <t>3.000
bis unter
5.000</t>
  </si>
  <si>
    <t>5.000
bis unter
10.000</t>
  </si>
  <si>
    <t>10.000
bis unter
20.000</t>
  </si>
  <si>
    <t>20.000
und mehr</t>
  </si>
  <si>
    <t>L233 2022 00</t>
  </si>
  <si>
    <t>7821, 7832, 7833, 7851</t>
  </si>
  <si>
    <t>6810, 6812-6818, 6821, 6832, 6833, 6842-6848, 6851, 6860-6869, 6881, 6950-6959</t>
  </si>
  <si>
    <t xml:space="preserve"> Einzahlungen aus der Veräußerung von immateriellen Vermögensgegenständen des Anlagevermögens</t>
  </si>
  <si>
    <t xml:space="preserve"> Auszahlungen für den Erwerb von immateriellen Vermögensgegenständen des Anlagevermögens</t>
  </si>
  <si>
    <t>6. 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</si>
</sst>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 ##0;\-#\ ##0;\-"/>
    <numFmt numFmtId="165" formatCode="#\ ###\ ##0;\-#\ ###\ ##0;\-"/>
    <numFmt numFmtId="166" formatCode="#,##0,"/>
    <numFmt numFmtId="167" formatCode="General_)"/>
    <numFmt numFmtId="168" formatCode="#,##0.00&quot;&quot;;\-\ #,##0.00&quot;&quot;;\-&quot;&quot;;@&quot;&quot;"/>
    <numFmt numFmtId="169" formatCode="0&quot;   &quot;"/>
    <numFmt numFmtId="170" formatCode="#,##0&quot;&quot;;\-\ #,##0&quot;&quot;;\-&quot;&quot;;@&quot;&quot;"/>
    <numFmt numFmtId="171" formatCode="#,##0&quot;  &quot;;\-#,##0&quot;  &quot;;0&quot;  &quot;;@&quot;  &quot;"/>
    <numFmt numFmtId="172" formatCode="#,##0.00&quot; &quot;;\-#,##0.00&quot; &quot;;0.00&quot; &quot;;@&quot; &quot;"/>
    <numFmt numFmtId="173" formatCode="#,##0&quot;&quot;;\-#,##0&quot;&quot;;0&quot;&quot;;@&quot;&quot;"/>
    <numFmt numFmtId="174" formatCode="#,##0.00&quot;&quot;;\-#,##0.00&quot;&quot;;0.00&quot;&quot;;@&quot;&quot;"/>
    <numFmt numFmtId="175" formatCode="#,##0&quot; &quot;;\-#,##0&quot; &quot;;0&quot; &quot;;@&quot; &quot;"/>
  </numFmts>
  <fonts count="39">
    <font>
      <sz val="10"/>
      <name val="Arial"/>
    </font>
    <font>
      <sz val="10"/>
      <color theme="1"/>
      <name val="Arial"/>
      <family val="2"/>
    </font>
    <font>
      <sz val="8"/>
      <name val="Arial"/>
      <family val="2"/>
    </font>
    <font>
      <sz val="10"/>
      <name val="Arial"/>
      <family val="2"/>
    </font>
    <font>
      <sz val="10"/>
      <color indexed="8"/>
      <name val="Arial"/>
      <family val="2"/>
    </font>
    <font>
      <sz val="10"/>
      <color indexed="8"/>
      <name val="MS Sans Serif"/>
      <family val="2"/>
    </font>
    <font>
      <sz val="12"/>
      <name val="Arial MT"/>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sz val="20"/>
      <color theme="1"/>
      <name val="Calibri"/>
      <family val="2"/>
      <scheme val="minor"/>
    </font>
    <font>
      <b/>
      <sz val="20"/>
      <color theme="1"/>
      <name val="Calibri"/>
      <family val="2"/>
      <scheme val="minor"/>
    </font>
    <font>
      <sz val="9"/>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b/>
      <sz val="10"/>
      <name val="Calibri"/>
      <family val="2"/>
      <scheme val="minor"/>
    </font>
    <font>
      <sz val="9"/>
      <name val="Calibri"/>
      <family val="2"/>
      <scheme val="minor"/>
    </font>
    <font>
      <b/>
      <sz val="11"/>
      <name val="Calibri"/>
      <family val="2"/>
      <scheme val="minor"/>
    </font>
    <font>
      <sz val="11"/>
      <name val="Calibri"/>
      <family val="2"/>
      <scheme val="minor"/>
    </font>
    <font>
      <sz val="10"/>
      <color indexed="8"/>
      <name val="Calibri"/>
      <family val="2"/>
      <scheme val="minor"/>
    </font>
    <font>
      <sz val="1"/>
      <color indexed="8"/>
      <name val="Calibri"/>
      <family val="2"/>
      <scheme val="minor"/>
    </font>
    <font>
      <sz val="5"/>
      <color indexed="8"/>
      <name val="Calibri"/>
      <family val="2"/>
      <scheme val="minor"/>
    </font>
    <font>
      <b/>
      <sz val="9"/>
      <name val="Calibri"/>
      <family val="2"/>
      <scheme val="minor"/>
    </font>
    <font>
      <b/>
      <sz val="11"/>
      <color indexed="8"/>
      <name val="Calibri"/>
      <family val="2"/>
      <scheme val="minor"/>
    </font>
    <font>
      <sz val="6"/>
      <name val="Calibri"/>
      <family val="2"/>
      <scheme val="minor"/>
    </font>
    <font>
      <b/>
      <sz val="8.5"/>
      <name val="Calibri"/>
      <family val="2"/>
      <scheme val="minor"/>
    </font>
    <font>
      <sz val="8.5"/>
      <name val="Calibri"/>
      <family val="2"/>
      <scheme val="minor"/>
    </font>
    <font>
      <sz val="8.5"/>
      <color rgb="FF000000"/>
      <name val="Calibri"/>
      <family val="2"/>
      <scheme val="minor"/>
    </font>
    <font>
      <b/>
      <sz val="8.5"/>
      <color rgb="FF000000"/>
      <name val="Calibri"/>
      <family val="2"/>
      <scheme val="minor"/>
    </font>
    <font>
      <b/>
      <sz val="6"/>
      <name val="Calibri"/>
      <family val="2"/>
      <scheme val="minor"/>
    </font>
    <font>
      <sz val="6"/>
      <color theme="1"/>
      <name val="Calibri"/>
      <family val="2"/>
      <scheme val="minor"/>
    </font>
    <font>
      <sz val="6"/>
      <color indexed="8"/>
      <name val="Calibri"/>
      <family val="2"/>
      <scheme val="minor"/>
    </font>
    <font>
      <b/>
      <sz val="8.5"/>
      <color indexed="8"/>
      <name val="Calibri"/>
      <family val="2"/>
      <scheme val="minor"/>
    </font>
    <font>
      <sz val="8.5"/>
      <color indexed="8"/>
      <name val="Calibri"/>
      <family val="2"/>
      <scheme val="minor"/>
    </font>
    <font>
      <b/>
      <sz val="31"/>
      <name val="Calibri"/>
      <family val="2"/>
      <scheme val="minor"/>
    </font>
  </fonts>
  <fills count="2">
    <fill>
      <patternFill patternType="none"/>
    </fill>
    <fill>
      <patternFill patternType="gray125"/>
    </fill>
  </fills>
  <borders count="20">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top/>
      <bottom style="hair">
        <color indexed="64"/>
      </bottom>
      <diagonal/>
    </border>
  </borders>
  <cellStyleXfs count="16">
    <xf numFmtId="0" fontId="0" fillId="0" borderId="0"/>
    <xf numFmtId="0" fontId="3" fillId="0" borderId="0"/>
    <xf numFmtId="0" fontId="3" fillId="0" borderId="0"/>
    <xf numFmtId="0" fontId="3" fillId="0" borderId="0"/>
    <xf numFmtId="0" fontId="3" fillId="0" borderId="0"/>
    <xf numFmtId="0" fontId="4" fillId="0" borderId="0"/>
    <xf numFmtId="0" fontId="7" fillId="0" borderId="0"/>
    <xf numFmtId="0" fontId="5" fillId="0" borderId="0"/>
    <xf numFmtId="0" fontId="3" fillId="0" borderId="0"/>
    <xf numFmtId="0" fontId="3" fillId="0" borderId="0"/>
    <xf numFmtId="0" fontId="5" fillId="0" borderId="0"/>
    <xf numFmtId="0" fontId="5" fillId="0" borderId="0"/>
    <xf numFmtId="167" fontId="6" fillId="0" borderId="0"/>
    <xf numFmtId="0" fontId="1" fillId="0" borderId="0"/>
    <xf numFmtId="0" fontId="3" fillId="0" borderId="0"/>
    <xf numFmtId="0" fontId="1" fillId="0" borderId="0"/>
  </cellStyleXfs>
  <cellXfs count="298">
    <xf numFmtId="0" fontId="0" fillId="0" borderId="0" xfId="0"/>
    <xf numFmtId="0" fontId="9" fillId="0" borderId="0" xfId="6" applyFont="1"/>
    <xf numFmtId="49" fontId="9" fillId="0" borderId="0" xfId="6" applyNumberFormat="1" applyFont="1" applyAlignment="1">
      <alignment horizontal="right"/>
    </xf>
    <xf numFmtId="0" fontId="9" fillId="0" borderId="0" xfId="6" applyFont="1" applyAlignment="1"/>
    <xf numFmtId="0" fontId="9" fillId="0" borderId="0" xfId="6" applyFont="1" applyAlignment="1">
      <alignment horizontal="left" vertical="center" indent="33"/>
    </xf>
    <xf numFmtId="49" fontId="9" fillId="0" borderId="0" xfId="6" applyNumberFormat="1" applyFont="1" applyAlignment="1">
      <alignment horizontal="right" vertical="center"/>
    </xf>
    <xf numFmtId="0" fontId="18" fillId="0" borderId="0" xfId="6" applyFont="1" applyAlignment="1">
      <alignment vertical="center"/>
    </xf>
    <xf numFmtId="49" fontId="9" fillId="0" borderId="0" xfId="6" applyNumberFormat="1" applyFont="1" applyAlignment="1">
      <alignment horizontal="left" vertical="center"/>
    </xf>
    <xf numFmtId="0" fontId="9" fillId="0" borderId="0" xfId="6" applyNumberFormat="1" applyFont="1" applyAlignment="1">
      <alignment horizontal="left" vertical="center"/>
    </xf>
    <xf numFmtId="0" fontId="9" fillId="0" borderId="0" xfId="6" applyFont="1" applyAlignment="1">
      <alignment horizontal="left" vertical="center"/>
    </xf>
    <xf numFmtId="0" fontId="20" fillId="0" borderId="0" xfId="1" applyFont="1" applyAlignment="1">
      <alignment vertical="center"/>
    </xf>
    <xf numFmtId="0" fontId="20" fillId="0" borderId="0" xfId="1" applyFont="1" applyAlignment="1">
      <alignment horizontal="right"/>
    </xf>
    <xf numFmtId="0" fontId="20" fillId="0" borderId="0" xfId="1" applyFont="1"/>
    <xf numFmtId="0" fontId="20" fillId="0" borderId="0" xfId="1" applyNumberFormat="1" applyFont="1" applyAlignment="1">
      <alignment horizontal="left" vertical="top"/>
    </xf>
    <xf numFmtId="0" fontId="20" fillId="0" borderId="0" xfId="1" applyFont="1" applyAlignment="1">
      <alignment vertical="center" wrapText="1"/>
    </xf>
    <xf numFmtId="0" fontId="20" fillId="0" borderId="0" xfId="1" applyFont="1" applyAlignment="1">
      <alignment horizontal="left" vertical="top"/>
    </xf>
    <xf numFmtId="0" fontId="20" fillId="0" borderId="0" xfId="1" applyFont="1" applyAlignment="1">
      <alignment horizontal="left" vertical="center"/>
    </xf>
    <xf numFmtId="0" fontId="22" fillId="0" borderId="0" xfId="1" applyFont="1" applyAlignment="1">
      <alignment vertical="center"/>
    </xf>
    <xf numFmtId="0" fontId="20" fillId="0" borderId="0" xfId="1" applyNumberFormat="1" applyFont="1" applyAlignment="1">
      <alignment vertical="center"/>
    </xf>
    <xf numFmtId="0" fontId="23" fillId="0" borderId="0" xfId="7" applyFont="1" applyAlignment="1">
      <alignment vertical="center"/>
    </xf>
    <xf numFmtId="0" fontId="24" fillId="0" borderId="0" xfId="7" applyFont="1" applyAlignment="1">
      <alignment horizontal="center"/>
    </xf>
    <xf numFmtId="0" fontId="24" fillId="0" borderId="0" xfId="7" applyFont="1"/>
    <xf numFmtId="0" fontId="20" fillId="0" borderId="0" xfId="1" applyFont="1" applyAlignment="1">
      <alignment horizontal="justify" vertical="justify" wrapText="1"/>
    </xf>
    <xf numFmtId="0" fontId="23" fillId="0" borderId="0" xfId="7" applyFont="1" applyAlignment="1">
      <alignment horizontal="left" wrapText="1"/>
    </xf>
    <xf numFmtId="0" fontId="25" fillId="0" borderId="0" xfId="7" applyFont="1"/>
    <xf numFmtId="0" fontId="23" fillId="0" borderId="0" xfId="7" applyFont="1"/>
    <xf numFmtId="0" fontId="20" fillId="0" borderId="0" xfId="1" applyFont="1" applyAlignment="1">
      <alignment horizontal="center" vertical="center"/>
    </xf>
    <xf numFmtId="0" fontId="19" fillId="0" borderId="0" xfId="1" applyFont="1" applyAlignment="1">
      <alignment horizontal="left" vertical="center"/>
    </xf>
    <xf numFmtId="0" fontId="21" fillId="0" borderId="0" xfId="1" applyFont="1" applyAlignment="1">
      <alignment horizontal="left" vertical="center"/>
    </xf>
    <xf numFmtId="0" fontId="26" fillId="0" borderId="0" xfId="1" applyFont="1" applyAlignment="1">
      <alignment horizontal="left" vertical="center"/>
    </xf>
    <xf numFmtId="0" fontId="27" fillId="0" borderId="0" xfId="7" applyFont="1" applyAlignment="1">
      <alignment vertical="center"/>
    </xf>
    <xf numFmtId="0" fontId="26" fillId="0" borderId="0" xfId="1" applyFont="1"/>
    <xf numFmtId="0" fontId="20" fillId="0" borderId="0" xfId="1" applyFont="1" applyBorder="1" applyAlignment="1">
      <alignment horizontal="left" vertical="center" wrapText="1"/>
    </xf>
    <xf numFmtId="0" fontId="20" fillId="0" borderId="8" xfId="1" applyFont="1" applyBorder="1" applyAlignment="1">
      <alignment horizontal="center" vertical="center" wrapText="1"/>
    </xf>
    <xf numFmtId="0" fontId="26" fillId="0" borderId="0" xfId="1" applyFont="1" applyBorder="1" applyAlignment="1">
      <alignment horizontal="left" indent="1"/>
    </xf>
    <xf numFmtId="0" fontId="26" fillId="0" borderId="9" xfId="1" applyFont="1" applyBorder="1" applyAlignment="1">
      <alignment horizontal="left" indent="1"/>
    </xf>
    <xf numFmtId="0" fontId="20" fillId="0" borderId="0" xfId="1" applyFont="1" applyBorder="1" applyAlignment="1">
      <alignment horizontal="left" indent="1"/>
    </xf>
    <xf numFmtId="0" fontId="20" fillId="0" borderId="9" xfId="1" applyFont="1" applyBorder="1" applyAlignment="1">
      <alignment horizontal="left" indent="1"/>
    </xf>
    <xf numFmtId="0" fontId="20" fillId="0" borderId="0" xfId="1" applyFont="1" applyAlignment="1">
      <alignment horizontal="left"/>
    </xf>
    <xf numFmtId="0" fontId="27" fillId="0" borderId="0" xfId="1" applyFont="1" applyAlignment="1">
      <alignment horizontal="left" vertical="center"/>
    </xf>
    <xf numFmtId="0" fontId="22" fillId="0" borderId="0" xfId="1" applyFont="1"/>
    <xf numFmtId="0" fontId="20" fillId="0" borderId="9" xfId="1" applyFont="1" applyBorder="1" applyAlignment="1">
      <alignment horizontal="left" wrapText="1" indent="1"/>
    </xf>
    <xf numFmtId="0" fontId="26" fillId="0" borderId="0" xfId="0" applyFont="1" applyBorder="1"/>
    <xf numFmtId="0" fontId="26" fillId="0" borderId="8" xfId="0" applyFont="1" applyBorder="1" applyAlignment="1">
      <alignment horizontal="left" indent="1"/>
    </xf>
    <xf numFmtId="0" fontId="26" fillId="0" borderId="0" xfId="0" applyFont="1" applyAlignment="1">
      <alignment horizontal="left" indent="1"/>
    </xf>
    <xf numFmtId="0" fontId="26" fillId="0" borderId="9" xfId="0" applyFont="1" applyBorder="1" applyAlignment="1">
      <alignment horizontal="left" indent="1"/>
    </xf>
    <xf numFmtId="0" fontId="20" fillId="0" borderId="0" xfId="0" applyFont="1" applyAlignment="1">
      <alignment horizontal="left" indent="1"/>
    </xf>
    <xf numFmtId="0" fontId="20" fillId="0" borderId="9" xfId="0" applyFont="1" applyBorder="1" applyAlignment="1">
      <alignment horizontal="left" indent="1"/>
    </xf>
    <xf numFmtId="0" fontId="20" fillId="0" borderId="0" xfId="0" applyFont="1" applyAlignment="1">
      <alignment horizontal="left" vertical="top" indent="1"/>
    </xf>
    <xf numFmtId="0" fontId="20" fillId="0" borderId="9" xfId="0" applyFont="1" applyBorder="1" applyAlignment="1">
      <alignment horizontal="left" wrapText="1" indent="1"/>
    </xf>
    <xf numFmtId="0" fontId="20" fillId="0" borderId="0" xfId="1" applyFont="1" applyAlignment="1">
      <alignment horizontal="center" vertical="center" wrapText="1"/>
    </xf>
    <xf numFmtId="0" fontId="26" fillId="0" borderId="0" xfId="1" applyFont="1" applyAlignment="1">
      <alignment horizontal="center" vertical="center" wrapText="1"/>
    </xf>
    <xf numFmtId="0" fontId="21" fillId="0" borderId="0" xfId="1" applyFont="1" applyAlignment="1">
      <alignment vertical="center"/>
    </xf>
    <xf numFmtId="0" fontId="26" fillId="0" borderId="9" xfId="0" applyFont="1" applyBorder="1" applyAlignment="1">
      <alignment horizontal="left" wrapText="1" indent="1"/>
    </xf>
    <xf numFmtId="0" fontId="20" fillId="0" borderId="0" xfId="1" applyFont="1" applyBorder="1" applyAlignment="1">
      <alignment horizontal="center" vertical="center" wrapText="1"/>
    </xf>
    <xf numFmtId="0" fontId="20" fillId="0" borderId="4" xfId="1" applyFont="1" applyBorder="1" applyAlignment="1">
      <alignment vertical="top" wrapText="1"/>
    </xf>
    <xf numFmtId="0" fontId="20" fillId="0" borderId="0" xfId="1" applyFont="1" applyBorder="1" applyAlignment="1">
      <alignment horizontal="left" vertical="top" wrapText="1"/>
    </xf>
    <xf numFmtId="0" fontId="20" fillId="0" borderId="0" xfId="1" applyFont="1" applyAlignment="1">
      <alignment horizontal="center" vertical="top" wrapText="1"/>
    </xf>
    <xf numFmtId="0" fontId="20" fillId="0" borderId="5" xfId="1" applyFont="1" applyBorder="1" applyAlignment="1">
      <alignment vertical="top" wrapText="1"/>
    </xf>
    <xf numFmtId="0" fontId="26" fillId="0" borderId="0" xfId="1" applyFont="1" applyAlignment="1">
      <alignment horizontal="center" vertical="top" wrapText="1"/>
    </xf>
    <xf numFmtId="0" fontId="26" fillId="0" borderId="5" xfId="1" applyFont="1" applyBorder="1" applyAlignment="1">
      <alignment vertical="top" wrapText="1"/>
    </xf>
    <xf numFmtId="0" fontId="26" fillId="0" borderId="0" xfId="1" applyFont="1" applyBorder="1" applyAlignment="1">
      <alignment horizontal="left" vertical="top" wrapText="1"/>
    </xf>
    <xf numFmtId="0" fontId="20" fillId="0" borderId="0" xfId="1" applyFont="1" applyAlignment="1">
      <alignment horizontal="center"/>
    </xf>
    <xf numFmtId="0" fontId="20" fillId="0" borderId="0" xfId="1" applyFont="1" applyAlignment="1">
      <alignment vertical="top"/>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0" xfId="0" applyFont="1" applyBorder="1" applyAlignment="1">
      <alignment horizontal="center" vertical="center"/>
    </xf>
    <xf numFmtId="169" fontId="28" fillId="0" borderId="0" xfId="0" applyNumberFormat="1" applyFont="1" applyAlignment="1" applyProtection="1">
      <alignment horizontal="right"/>
    </xf>
    <xf numFmtId="169" fontId="28" fillId="0" borderId="0" xfId="0" applyNumberFormat="1" applyFont="1" applyAlignment="1" applyProtection="1">
      <alignment horizontal="right" vertical="center"/>
    </xf>
    <xf numFmtId="0" fontId="29" fillId="0" borderId="0" xfId="0" applyFont="1" applyBorder="1" applyAlignment="1">
      <alignment vertical="center"/>
    </xf>
    <xf numFmtId="0" fontId="29" fillId="0" borderId="0" xfId="0" applyFont="1" applyBorder="1" applyAlignment="1">
      <alignment horizontal="center" vertical="center"/>
    </xf>
    <xf numFmtId="49" fontId="29" fillId="0" borderId="0" xfId="0" applyNumberFormat="1" applyFont="1" applyBorder="1" applyAlignment="1">
      <alignment horizontal="center" vertical="center"/>
    </xf>
    <xf numFmtId="0" fontId="30" fillId="0" borderId="0" xfId="0" applyFont="1" applyBorder="1" applyAlignment="1">
      <alignment horizontal="center" vertical="center"/>
    </xf>
    <xf numFmtId="0" fontId="30" fillId="0" borderId="3" xfId="0" applyFont="1" applyBorder="1" applyAlignment="1">
      <alignment horizontal="center" vertical="center" wrapText="1"/>
    </xf>
    <xf numFmtId="0" fontId="30" fillId="0" borderId="4" xfId="0" applyFont="1" applyBorder="1" applyAlignment="1">
      <alignment wrapText="1"/>
    </xf>
    <xf numFmtId="0" fontId="30" fillId="0" borderId="0" xfId="0" applyFont="1" applyBorder="1"/>
    <xf numFmtId="0" fontId="31" fillId="0" borderId="5" xfId="7" applyFont="1" applyFill="1" applyBorder="1" applyAlignment="1">
      <alignment horizontal="left"/>
    </xf>
    <xf numFmtId="0" fontId="31" fillId="0" borderId="5" xfId="7" applyFont="1" applyFill="1" applyBorder="1" applyAlignment="1">
      <alignment horizontal="left" wrapText="1"/>
    </xf>
    <xf numFmtId="0" fontId="32" fillId="0" borderId="5" xfId="7" applyFont="1" applyFill="1" applyBorder="1" applyAlignment="1">
      <alignment horizontal="left" vertical="center"/>
    </xf>
    <xf numFmtId="0" fontId="32" fillId="0" borderId="5" xfId="7" applyFont="1" applyFill="1" applyBorder="1" applyAlignment="1">
      <alignment horizontal="left" wrapText="1"/>
    </xf>
    <xf numFmtId="0" fontId="28" fillId="0" borderId="0" xfId="0" applyFont="1" applyBorder="1" applyAlignment="1">
      <alignment horizontal="center" wrapText="1"/>
    </xf>
    <xf numFmtId="0" fontId="28" fillId="0" borderId="0" xfId="0" applyFont="1" applyBorder="1"/>
    <xf numFmtId="0" fontId="29" fillId="0" borderId="4" xfId="0" applyFont="1" applyBorder="1" applyAlignment="1">
      <alignment vertical="center" wrapText="1"/>
    </xf>
    <xf numFmtId="0" fontId="30" fillId="0" borderId="0" xfId="0" applyFont="1" applyBorder="1" applyAlignment="1">
      <alignment vertical="center"/>
    </xf>
    <xf numFmtId="0" fontId="30" fillId="0" borderId="0" xfId="0" applyFont="1" applyBorder="1" applyAlignment="1"/>
    <xf numFmtId="0" fontId="29" fillId="0" borderId="0" xfId="0" applyFont="1" applyBorder="1" applyAlignment="1"/>
    <xf numFmtId="0" fontId="33" fillId="0" borderId="0" xfId="0" applyFont="1" applyBorder="1" applyAlignment="1">
      <alignment horizontal="center" vertical="center" wrapText="1"/>
    </xf>
    <xf numFmtId="0" fontId="28" fillId="0" borderId="1" xfId="0" applyFont="1" applyBorder="1" applyAlignment="1">
      <alignment horizontal="center" vertical="center" wrapText="1"/>
    </xf>
    <xf numFmtId="0" fontId="30" fillId="0" borderId="0" xfId="0" applyFont="1"/>
    <xf numFmtId="0" fontId="28" fillId="0" borderId="0" xfId="0" applyFont="1"/>
    <xf numFmtId="0" fontId="28" fillId="0" borderId="0" xfId="0" applyNumberFormat="1" applyFont="1" applyBorder="1"/>
    <xf numFmtId="0" fontId="30" fillId="0" borderId="0" xfId="0" applyNumberFormat="1" applyFont="1" applyBorder="1" applyAlignment="1">
      <alignment horizontal="center" vertical="center"/>
    </xf>
    <xf numFmtId="0" fontId="30" fillId="0" borderId="0" xfId="0" applyNumberFormat="1" applyFont="1" applyBorder="1"/>
    <xf numFmtId="0" fontId="30" fillId="0" borderId="0" xfId="0" applyNumberFormat="1" applyFont="1" applyBorder="1" applyAlignment="1">
      <alignment vertical="center"/>
    </xf>
    <xf numFmtId="0" fontId="29" fillId="0" borderId="0" xfId="0" applyNumberFormat="1" applyFont="1" applyBorder="1" applyAlignment="1">
      <alignment vertical="center"/>
    </xf>
    <xf numFmtId="0" fontId="30" fillId="0" borderId="0" xfId="0" applyNumberFormat="1" applyFont="1" applyBorder="1" applyAlignment="1"/>
    <xf numFmtId="0" fontId="29" fillId="0" borderId="0" xfId="0" applyNumberFormat="1" applyFont="1" applyBorder="1" applyAlignment="1"/>
    <xf numFmtId="170" fontId="31" fillId="0" borderId="0" xfId="0" applyNumberFormat="1" applyFont="1" applyBorder="1" applyAlignment="1">
      <alignment horizontal="right"/>
    </xf>
    <xf numFmtId="170" fontId="32" fillId="0" borderId="0" xfId="0" applyNumberFormat="1" applyFont="1" applyBorder="1" applyAlignment="1">
      <alignment horizontal="right" vertical="center"/>
    </xf>
    <xf numFmtId="170" fontId="32" fillId="0" borderId="0" xfId="0" applyNumberFormat="1" applyFont="1" applyBorder="1" applyAlignment="1">
      <alignment horizontal="right"/>
    </xf>
    <xf numFmtId="168" fontId="31" fillId="0" borderId="0" xfId="0" applyNumberFormat="1" applyFont="1" applyBorder="1" applyAlignment="1">
      <alignment horizontal="right"/>
    </xf>
    <xf numFmtId="168" fontId="32" fillId="0" borderId="0" xfId="0" applyNumberFormat="1" applyFont="1" applyBorder="1" applyAlignment="1">
      <alignment horizontal="right" vertical="center"/>
    </xf>
    <xf numFmtId="168" fontId="32" fillId="0" borderId="0" xfId="0" applyNumberFormat="1" applyFont="1" applyBorder="1" applyAlignment="1">
      <alignment horizontal="right"/>
    </xf>
    <xf numFmtId="0" fontId="30" fillId="0" borderId="1" xfId="0" applyNumberFormat="1" applyFont="1" applyBorder="1" applyAlignment="1">
      <alignment horizontal="center" vertical="center" wrapText="1"/>
    </xf>
    <xf numFmtId="0" fontId="30" fillId="0" borderId="2" xfId="0" applyNumberFormat="1" applyFont="1" applyBorder="1" applyAlignment="1">
      <alignment horizontal="center" vertical="center" wrapText="1"/>
    </xf>
    <xf numFmtId="0" fontId="30" fillId="0" borderId="3" xfId="0" applyNumberFormat="1" applyFont="1" applyBorder="1" applyAlignment="1">
      <alignment horizontal="center" vertical="center" wrapText="1"/>
    </xf>
    <xf numFmtId="0" fontId="28" fillId="0" borderId="1" xfId="0" applyNumberFormat="1" applyFont="1" applyBorder="1" applyAlignment="1">
      <alignment horizontal="center" vertical="center" wrapText="1"/>
    </xf>
    <xf numFmtId="0" fontId="28" fillId="0" borderId="2" xfId="0" applyNumberFormat="1" applyFont="1" applyBorder="1" applyAlignment="1">
      <alignment horizontal="center" vertical="center" wrapText="1"/>
    </xf>
    <xf numFmtId="0" fontId="28" fillId="0" borderId="3" xfId="0" applyNumberFormat="1" applyFont="1" applyBorder="1" applyAlignment="1">
      <alignment horizontal="center" vertical="center" wrapText="1"/>
    </xf>
    <xf numFmtId="0" fontId="28" fillId="0" borderId="1" xfId="0" applyNumberFormat="1" applyFont="1" applyBorder="1" applyAlignment="1">
      <alignment horizontal="center" vertical="center"/>
    </xf>
    <xf numFmtId="0" fontId="28" fillId="0" borderId="2" xfId="0" applyNumberFormat="1" applyFont="1" applyBorder="1" applyAlignment="1">
      <alignment horizontal="center" vertical="center"/>
    </xf>
    <xf numFmtId="0" fontId="34" fillId="0" borderId="1" xfId="1" applyNumberFormat="1" applyFont="1" applyFill="1" applyBorder="1" applyAlignment="1">
      <alignment horizontal="center" vertical="center"/>
    </xf>
    <xf numFmtId="0" fontId="34" fillId="0" borderId="2" xfId="1" applyNumberFormat="1" applyFont="1" applyFill="1" applyBorder="1" applyAlignment="1">
      <alignment horizontal="center" vertical="center" wrapText="1"/>
    </xf>
    <xf numFmtId="0" fontId="28" fillId="0" borderId="2" xfId="1" applyNumberFormat="1" applyFont="1" applyFill="1" applyBorder="1" applyAlignment="1">
      <alignment horizontal="center" vertical="center"/>
    </xf>
    <xf numFmtId="0" fontId="28" fillId="0" borderId="2" xfId="1" applyNumberFormat="1" applyFont="1" applyFill="1" applyBorder="1" applyAlignment="1">
      <alignment horizontal="center" vertical="center" wrapText="1"/>
    </xf>
    <xf numFmtId="0" fontId="28" fillId="0" borderId="2" xfId="1" applyNumberFormat="1" applyFont="1" applyBorder="1" applyAlignment="1">
      <alignment horizontal="center" vertical="center"/>
    </xf>
    <xf numFmtId="0" fontId="28" fillId="0" borderId="3" xfId="1" applyNumberFormat="1" applyFont="1" applyBorder="1" applyAlignment="1">
      <alignment horizontal="center" vertical="center" wrapText="1"/>
    </xf>
    <xf numFmtId="0" fontId="28" fillId="0" borderId="1" xfId="1" applyNumberFormat="1" applyFont="1" applyBorder="1" applyAlignment="1">
      <alignment horizontal="center" vertical="center"/>
    </xf>
    <xf numFmtId="0" fontId="28" fillId="0" borderId="2" xfId="1" applyNumberFormat="1" applyFont="1" applyBorder="1" applyAlignment="1">
      <alignment horizontal="center" vertical="center" wrapText="1"/>
    </xf>
    <xf numFmtId="0" fontId="28" fillId="0" borderId="3" xfId="1" applyNumberFormat="1" applyFont="1" applyBorder="1" applyAlignment="1">
      <alignment horizontal="center" vertical="center"/>
    </xf>
    <xf numFmtId="0" fontId="37" fillId="0" borderId="0" xfId="7" applyFont="1" applyAlignment="1">
      <alignment vertical="top"/>
    </xf>
    <xf numFmtId="0" fontId="37" fillId="0" borderId="0" xfId="7" applyFont="1"/>
    <xf numFmtId="0" fontId="37" fillId="0" borderId="0" xfId="7" applyFont="1" applyBorder="1"/>
    <xf numFmtId="0" fontId="37" fillId="0" borderId="5" xfId="7" applyFont="1" applyBorder="1" applyAlignment="1">
      <alignment horizontal="left"/>
    </xf>
    <xf numFmtId="0" fontId="37" fillId="0" borderId="5" xfId="7" applyFont="1" applyBorder="1" applyAlignment="1">
      <alignment horizontal="left" wrapText="1"/>
    </xf>
    <xf numFmtId="0" fontId="36" fillId="0" borderId="5" xfId="7" applyFont="1" applyBorder="1" applyAlignment="1">
      <alignment horizontal="left" vertical="center"/>
    </xf>
    <xf numFmtId="0" fontId="36" fillId="0" borderId="0" xfId="7" applyFont="1" applyAlignment="1">
      <alignment vertical="center"/>
    </xf>
    <xf numFmtId="0" fontId="36" fillId="0" borderId="5" xfId="7" applyFont="1" applyBorder="1" applyAlignment="1">
      <alignment horizontal="left" wrapText="1"/>
    </xf>
    <xf numFmtId="0" fontId="36" fillId="0" borderId="0" xfId="7" applyFont="1"/>
    <xf numFmtId="0" fontId="37" fillId="0" borderId="5" xfId="5" applyFont="1" applyFill="1" applyBorder="1" applyAlignment="1">
      <alignment wrapText="1"/>
    </xf>
    <xf numFmtId="0" fontId="37" fillId="0" borderId="0" xfId="7" applyFont="1" applyAlignment="1">
      <alignment horizontal="left"/>
    </xf>
    <xf numFmtId="164" fontId="37" fillId="0" borderId="0" xfId="7" applyNumberFormat="1" applyFont="1" applyAlignment="1">
      <alignment horizontal="right"/>
    </xf>
    <xf numFmtId="0" fontId="36" fillId="0" borderId="0" xfId="7" applyFont="1" applyAlignment="1">
      <alignment horizontal="center"/>
    </xf>
    <xf numFmtId="166" fontId="37" fillId="0" borderId="0" xfId="7" applyNumberFormat="1" applyFont="1" applyAlignment="1">
      <alignment horizontal="center"/>
    </xf>
    <xf numFmtId="0" fontId="35" fillId="0" borderId="0" xfId="7" applyFont="1" applyAlignment="1"/>
    <xf numFmtId="0" fontId="35" fillId="0" borderId="0" xfId="7" applyFont="1"/>
    <xf numFmtId="0" fontId="35" fillId="0" borderId="0" xfId="7" applyFont="1" applyBorder="1"/>
    <xf numFmtId="0" fontId="35" fillId="0" borderId="0" xfId="7" applyNumberFormat="1" applyFont="1" applyFill="1" applyAlignment="1"/>
    <xf numFmtId="0" fontId="37" fillId="0" borderId="5" xfId="7" applyNumberFormat="1" applyFont="1" applyFill="1" applyBorder="1" applyAlignment="1">
      <alignment horizontal="left"/>
    </xf>
    <xf numFmtId="0" fontId="30" fillId="0" borderId="3" xfId="0" applyFont="1" applyBorder="1" applyAlignment="1">
      <alignment horizontal="center" vertical="center" wrapText="1"/>
    </xf>
    <xf numFmtId="165" fontId="28" fillId="0" borderId="2" xfId="0" applyNumberFormat="1" applyFont="1" applyBorder="1" applyAlignment="1">
      <alignment horizontal="center" vertical="center" wrapText="1"/>
    </xf>
    <xf numFmtId="165" fontId="28" fillId="0" borderId="3" xfId="0" applyNumberFormat="1" applyFont="1" applyBorder="1" applyAlignment="1">
      <alignment horizontal="center" vertical="center" wrapText="1"/>
    </xf>
    <xf numFmtId="165" fontId="28" fillId="0" borderId="6" xfId="0" applyNumberFormat="1" applyFont="1" applyBorder="1" applyAlignment="1">
      <alignment horizontal="center" vertical="center" wrapText="1"/>
    </xf>
    <xf numFmtId="165" fontId="30" fillId="0" borderId="2" xfId="0" applyNumberFormat="1" applyFont="1" applyBorder="1" applyAlignment="1">
      <alignment horizontal="center" vertical="center" wrapText="1"/>
    </xf>
    <xf numFmtId="165" fontId="30" fillId="0" borderId="3" xfId="0" applyNumberFormat="1" applyFont="1" applyBorder="1" applyAlignment="1">
      <alignment horizontal="center" vertical="center" wrapText="1"/>
    </xf>
    <xf numFmtId="165" fontId="30" fillId="0" borderId="1" xfId="0" applyNumberFormat="1" applyFont="1" applyBorder="1" applyAlignment="1">
      <alignment horizontal="center" vertical="center" wrapText="1"/>
    </xf>
    <xf numFmtId="165" fontId="28" fillId="0" borderId="1" xfId="0" applyNumberFormat="1" applyFont="1" applyBorder="1" applyAlignment="1">
      <alignment horizontal="center" vertical="center" wrapText="1"/>
    </xf>
    <xf numFmtId="171" fontId="31" fillId="0" borderId="0" xfId="0" applyNumberFormat="1" applyFont="1" applyBorder="1" applyAlignment="1">
      <alignment horizontal="right"/>
    </xf>
    <xf numFmtId="171" fontId="32" fillId="0" borderId="0" xfId="0" applyNumberFormat="1" applyFont="1" applyBorder="1" applyAlignment="1">
      <alignment horizontal="right" vertical="center"/>
    </xf>
    <xf numFmtId="171" fontId="32" fillId="0" borderId="0" xfId="0" applyNumberFormat="1" applyFont="1" applyBorder="1" applyAlignment="1">
      <alignment horizontal="right"/>
    </xf>
    <xf numFmtId="172" fontId="30" fillId="0" borderId="0" xfId="0" applyNumberFormat="1" applyFont="1" applyBorder="1" applyAlignment="1">
      <alignment horizontal="right"/>
    </xf>
    <xf numFmtId="172" fontId="29" fillId="0" borderId="0" xfId="0" applyNumberFormat="1" applyFont="1" applyBorder="1" applyAlignment="1">
      <alignment horizontal="right" vertical="center"/>
    </xf>
    <xf numFmtId="172" fontId="29" fillId="0" borderId="0" xfId="0" applyNumberFormat="1" applyFont="1" applyBorder="1" applyAlignment="1">
      <alignment horizontal="right"/>
    </xf>
    <xf numFmtId="173" fontId="31" fillId="0" borderId="0" xfId="0" applyNumberFormat="1" applyFont="1" applyBorder="1" applyAlignment="1">
      <alignment horizontal="right"/>
    </xf>
    <xf numFmtId="173" fontId="32" fillId="0" borderId="0" xfId="0" applyNumberFormat="1" applyFont="1" applyBorder="1" applyAlignment="1">
      <alignment horizontal="right" vertical="center"/>
    </xf>
    <xf numFmtId="173" fontId="32" fillId="0" borderId="0" xfId="0" applyNumberFormat="1" applyFont="1" applyBorder="1" applyAlignment="1">
      <alignment horizontal="right"/>
    </xf>
    <xf numFmtId="174" fontId="31" fillId="0" borderId="0" xfId="0" applyNumberFormat="1" applyFont="1" applyBorder="1" applyAlignment="1">
      <alignment horizontal="right"/>
    </xf>
    <xf numFmtId="174" fontId="32" fillId="0" borderId="0" xfId="0" applyNumberFormat="1" applyFont="1" applyBorder="1" applyAlignment="1">
      <alignment horizontal="right" vertical="center"/>
    </xf>
    <xf numFmtId="174" fontId="32" fillId="0" borderId="0" xfId="0" applyNumberFormat="1" applyFont="1" applyBorder="1" applyAlignment="1">
      <alignment horizontal="right"/>
    </xf>
    <xf numFmtId="175" fontId="31" fillId="0" borderId="0" xfId="0" applyNumberFormat="1" applyFont="1" applyBorder="1" applyAlignment="1">
      <alignment horizontal="right"/>
    </xf>
    <xf numFmtId="175" fontId="32" fillId="0" borderId="0" xfId="0" applyNumberFormat="1" applyFont="1" applyBorder="1" applyAlignment="1">
      <alignment horizontal="right" vertical="center"/>
    </xf>
    <xf numFmtId="175" fontId="32" fillId="0" borderId="0" xfId="0" applyNumberFormat="1" applyFont="1" applyBorder="1" applyAlignment="1">
      <alignment horizontal="right"/>
    </xf>
    <xf numFmtId="172" fontId="31" fillId="0" borderId="0" xfId="0" applyNumberFormat="1" applyFont="1" applyBorder="1" applyAlignment="1">
      <alignment horizontal="right"/>
    </xf>
    <xf numFmtId="172" fontId="32" fillId="0" borderId="0" xfId="0" applyNumberFormat="1" applyFont="1" applyBorder="1" applyAlignment="1">
      <alignment horizontal="right" vertical="center"/>
    </xf>
    <xf numFmtId="172" fontId="32" fillId="0" borderId="0" xfId="0" applyNumberFormat="1" applyFont="1" applyBorder="1" applyAlignment="1">
      <alignment horizontal="right"/>
    </xf>
    <xf numFmtId="0" fontId="9" fillId="0" borderId="0" xfId="6" applyFont="1" applyAlignment="1">
      <alignment horizontal="left" vertical="center"/>
    </xf>
    <xf numFmtId="49" fontId="9" fillId="0" borderId="0" xfId="6" applyNumberFormat="1" applyFont="1" applyAlignment="1">
      <alignment horizontal="left" vertical="center"/>
    </xf>
    <xf numFmtId="0" fontId="9" fillId="0" borderId="0" xfId="6" applyFont="1" applyAlignment="1">
      <alignment horizontal="left" wrapText="1"/>
    </xf>
    <xf numFmtId="0" fontId="9" fillId="0" borderId="0" xfId="6" applyFont="1" applyBorder="1" applyAlignment="1">
      <alignment horizontal="center" vertical="center"/>
    </xf>
    <xf numFmtId="0" fontId="9" fillId="0" borderId="0" xfId="6" applyFont="1" applyBorder="1" applyAlignment="1">
      <alignment horizontal="left" vertical="center"/>
    </xf>
    <xf numFmtId="0" fontId="9" fillId="0" borderId="17" xfId="6" applyFont="1" applyBorder="1" applyAlignment="1">
      <alignment horizontal="center" vertical="center"/>
    </xf>
    <xf numFmtId="0" fontId="9" fillId="0" borderId="18" xfId="6" applyFont="1" applyBorder="1" applyAlignment="1">
      <alignment horizontal="center" vertical="center"/>
    </xf>
    <xf numFmtId="0" fontId="18" fillId="0" borderId="0" xfId="6" applyFont="1" applyAlignment="1">
      <alignment horizontal="center" vertical="center"/>
    </xf>
    <xf numFmtId="0" fontId="9" fillId="0" borderId="0" xfId="6" applyFont="1" applyAlignment="1">
      <alignment horizontal="center" vertical="center"/>
    </xf>
    <xf numFmtId="0" fontId="12" fillId="0" borderId="0" xfId="6" applyFont="1" applyAlignment="1">
      <alignment horizontal="left" vertical="center"/>
    </xf>
    <xf numFmtId="0" fontId="9" fillId="0" borderId="0" xfId="6" applyFont="1" applyAlignment="1">
      <alignment horizontal="right"/>
    </xf>
    <xf numFmtId="0" fontId="18" fillId="0" borderId="17" xfId="6" applyFont="1" applyBorder="1" applyAlignment="1">
      <alignment horizontal="right"/>
    </xf>
    <xf numFmtId="0" fontId="8" fillId="0" borderId="15" xfId="6" applyFont="1" applyBorder="1" applyAlignment="1">
      <alignment horizontal="center" vertical="center" wrapText="1"/>
    </xf>
    <xf numFmtId="0" fontId="14" fillId="0" borderId="16" xfId="8" applyFont="1" applyBorder="1" applyAlignment="1">
      <alignment horizontal="left" vertical="center" wrapText="1"/>
    </xf>
    <xf numFmtId="0" fontId="15" fillId="0" borderId="16" xfId="8" applyFont="1" applyBorder="1" applyAlignment="1">
      <alignment horizontal="right" vertical="center" wrapText="1"/>
    </xf>
    <xf numFmtId="0" fontId="10" fillId="0" borderId="0" xfId="1" applyFont="1" applyBorder="1" applyAlignment="1">
      <alignment horizontal="center" vertical="center" wrapText="1"/>
    </xf>
    <xf numFmtId="0" fontId="16" fillId="0" borderId="0" xfId="6" applyFont="1" applyAlignment="1">
      <alignment vertical="center"/>
    </xf>
    <xf numFmtId="0" fontId="16" fillId="0" borderId="0" xfId="6" applyFont="1" applyAlignment="1">
      <alignment horizontal="left" vertical="center"/>
    </xf>
    <xf numFmtId="0" fontId="16" fillId="0" borderId="0" xfId="6" applyFont="1" applyAlignment="1">
      <alignment vertical="center" wrapText="1"/>
    </xf>
    <xf numFmtId="0" fontId="17" fillId="0" borderId="0" xfId="6" quotePrefix="1" applyNumberFormat="1" applyFont="1" applyAlignment="1">
      <alignment horizontal="left"/>
    </xf>
    <xf numFmtId="0" fontId="17" fillId="0" borderId="0" xfId="6" applyNumberFormat="1" applyFont="1" applyAlignment="1">
      <alignment horizontal="left"/>
    </xf>
    <xf numFmtId="49" fontId="11" fillId="0" borderId="0" xfId="6" quotePrefix="1" applyNumberFormat="1" applyFont="1" applyAlignment="1">
      <alignment horizontal="left"/>
    </xf>
    <xf numFmtId="0" fontId="20" fillId="0" borderId="0" xfId="1" applyNumberFormat="1" applyFont="1" applyAlignment="1">
      <alignment horizontal="center" vertical="center"/>
    </xf>
    <xf numFmtId="0" fontId="21" fillId="0" borderId="0" xfId="1" applyFont="1" applyAlignment="1">
      <alignment horizontal="left" vertical="center"/>
    </xf>
    <xf numFmtId="0" fontId="13" fillId="0" borderId="0" xfId="1" applyNumberFormat="1" applyFont="1" applyAlignment="1">
      <alignment vertical="center"/>
    </xf>
    <xf numFmtId="0" fontId="20" fillId="0" borderId="0" xfId="1" applyFont="1" applyAlignment="1">
      <alignment vertical="center" wrapText="1"/>
    </xf>
    <xf numFmtId="0" fontId="20" fillId="0" borderId="10" xfId="1" applyFont="1" applyBorder="1" applyAlignment="1">
      <alignment horizontal="center" vertical="center"/>
    </xf>
    <xf numFmtId="0" fontId="20" fillId="0" borderId="11" xfId="1" applyFont="1" applyBorder="1" applyAlignment="1">
      <alignment horizontal="center" vertical="center"/>
    </xf>
    <xf numFmtId="0" fontId="20" fillId="0" borderId="8" xfId="1" applyFont="1" applyBorder="1" applyAlignment="1">
      <alignment horizontal="center" vertical="center"/>
    </xf>
    <xf numFmtId="0" fontId="20" fillId="0" borderId="12" xfId="1"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8" xfId="0" applyFont="1" applyBorder="1" applyAlignment="1">
      <alignment horizontal="center" vertical="center"/>
    </xf>
    <xf numFmtId="0" fontId="20" fillId="0" borderId="12" xfId="0" applyFont="1" applyBorder="1" applyAlignment="1">
      <alignment horizontal="center" vertical="center"/>
    </xf>
    <xf numFmtId="0" fontId="27" fillId="0" borderId="0" xfId="1" applyFont="1" applyBorder="1" applyAlignment="1">
      <alignment horizontal="left" vertical="center"/>
    </xf>
    <xf numFmtId="0" fontId="20" fillId="0" borderId="10" xfId="1" applyFont="1" applyBorder="1" applyAlignment="1">
      <alignment horizontal="center" vertical="center" wrapText="1"/>
    </xf>
    <xf numFmtId="0" fontId="20" fillId="0" borderId="11" xfId="0" applyFont="1" applyBorder="1" applyAlignment="1">
      <alignment horizontal="center" vertical="center" wrapText="1"/>
    </xf>
    <xf numFmtId="0" fontId="20" fillId="0" borderId="4" xfId="1" applyFont="1" applyBorder="1" applyAlignment="1">
      <alignment horizontal="center" vertical="center" wrapText="1"/>
    </xf>
    <xf numFmtId="0" fontId="20" fillId="0" borderId="13" xfId="0" applyFont="1" applyBorder="1" applyAlignment="1">
      <alignment horizontal="center" vertical="center" wrapText="1"/>
    </xf>
    <xf numFmtId="0" fontId="20" fillId="0" borderId="8" xfId="1" applyFont="1" applyBorder="1" applyAlignment="1">
      <alignment horizontal="center" vertical="center" wrapText="1"/>
    </xf>
    <xf numFmtId="0" fontId="20" fillId="0" borderId="12"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1" xfId="0" applyFont="1" applyBorder="1" applyAlignment="1">
      <alignment horizontal="left" vertical="center"/>
    </xf>
    <xf numFmtId="0" fontId="29" fillId="0" borderId="2" xfId="0" applyFont="1" applyBorder="1" applyAlignment="1">
      <alignment horizontal="left"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xf>
    <xf numFmtId="1" fontId="30" fillId="0" borderId="2" xfId="0" applyNumberFormat="1" applyFont="1" applyBorder="1" applyAlignment="1">
      <alignment horizontal="center" vertical="center" wrapText="1"/>
    </xf>
    <xf numFmtId="1" fontId="30" fillId="0" borderId="3" xfId="0" applyNumberFormat="1" applyFont="1" applyBorder="1" applyAlignment="1">
      <alignment horizontal="center" vertical="center" wrapText="1"/>
    </xf>
    <xf numFmtId="0" fontId="30" fillId="0" borderId="3" xfId="0" applyFont="1" applyBorder="1" applyAlignment="1">
      <alignment horizontal="center" vertical="center" wrapText="1"/>
    </xf>
    <xf numFmtId="0" fontId="30" fillId="0" borderId="2" xfId="0" applyFont="1" applyBorder="1" applyAlignment="1">
      <alignment horizontal="center" vertical="center" wrapText="1"/>
    </xf>
    <xf numFmtId="0" fontId="29" fillId="0" borderId="1" xfId="0" applyNumberFormat="1" applyFont="1" applyBorder="1" applyAlignment="1">
      <alignment horizontal="left" vertical="center"/>
    </xf>
    <xf numFmtId="0" fontId="29" fillId="0" borderId="2" xfId="0" applyNumberFormat="1" applyFont="1" applyBorder="1" applyAlignment="1">
      <alignment horizontal="left" vertical="center"/>
    </xf>
    <xf numFmtId="0" fontId="29" fillId="0" borderId="2" xfId="0" applyNumberFormat="1" applyFont="1" applyBorder="1" applyAlignment="1">
      <alignment horizontal="center" vertical="center" wrapText="1"/>
    </xf>
    <xf numFmtId="0" fontId="29" fillId="0" borderId="3" xfId="0" applyNumberFormat="1" applyFont="1" applyBorder="1" applyAlignment="1">
      <alignment horizontal="center" vertical="center" wrapText="1"/>
    </xf>
    <xf numFmtId="0" fontId="29" fillId="0" borderId="1" xfId="0" applyNumberFormat="1" applyFont="1" applyBorder="1" applyAlignment="1">
      <alignment horizontal="center" vertical="center" wrapText="1"/>
    </xf>
    <xf numFmtId="0" fontId="30" fillId="0" borderId="2" xfId="0" applyNumberFormat="1" applyFont="1" applyBorder="1" applyAlignment="1">
      <alignment horizontal="center" vertical="center" wrapText="1"/>
    </xf>
    <xf numFmtId="0" fontId="30" fillId="0" borderId="3" xfId="0" applyNumberFormat="1" applyFont="1" applyBorder="1" applyAlignment="1">
      <alignment horizontal="center" vertical="center" wrapText="1"/>
    </xf>
    <xf numFmtId="0" fontId="30" fillId="0" borderId="1" xfId="0" applyNumberFormat="1" applyFont="1" applyBorder="1" applyAlignment="1">
      <alignment horizontal="center" vertical="center" wrapText="1"/>
    </xf>
    <xf numFmtId="0" fontId="30" fillId="0" borderId="2" xfId="0" applyNumberFormat="1" applyFont="1" applyBorder="1" applyAlignment="1">
      <alignment horizontal="center" vertical="center"/>
    </xf>
    <xf numFmtId="0" fontId="30" fillId="0" borderId="1" xfId="0" applyNumberFormat="1" applyFont="1" applyBorder="1" applyAlignment="1">
      <alignment horizontal="center" vertical="center"/>
    </xf>
    <xf numFmtId="0" fontId="30" fillId="0" borderId="3" xfId="0" applyNumberFormat="1" applyFont="1" applyBorder="1" applyAlignment="1">
      <alignment horizontal="center" vertical="center"/>
    </xf>
    <xf numFmtId="0" fontId="29" fillId="0" borderId="9" xfId="0" applyNumberFormat="1" applyFont="1" applyBorder="1" applyAlignment="1">
      <alignment horizontal="center" vertical="center"/>
    </xf>
    <xf numFmtId="0" fontId="29" fillId="0" borderId="0" xfId="0" applyNumberFormat="1" applyFont="1" applyBorder="1" applyAlignment="1">
      <alignment horizontal="center" vertical="center"/>
    </xf>
    <xf numFmtId="0" fontId="29" fillId="0" borderId="8" xfId="0" applyFont="1" applyBorder="1" applyAlignment="1">
      <alignment horizontal="center" vertical="center" wrapText="1"/>
    </xf>
    <xf numFmtId="0" fontId="29" fillId="0" borderId="7" xfId="0" applyFont="1" applyBorder="1" applyAlignment="1">
      <alignment horizontal="center" vertical="center" wrapText="1"/>
    </xf>
    <xf numFmtId="0" fontId="32" fillId="0" borderId="9" xfId="0" applyNumberFormat="1" applyFont="1" applyBorder="1" applyAlignment="1">
      <alignment horizontal="center" vertical="center"/>
    </xf>
    <xf numFmtId="0" fontId="32" fillId="0" borderId="0" xfId="0" applyNumberFormat="1" applyFont="1" applyBorder="1" applyAlignment="1">
      <alignment horizontal="center" vertical="center"/>
    </xf>
    <xf numFmtId="0" fontId="29" fillId="0" borderId="1" xfId="0" applyNumberFormat="1" applyFont="1" applyBorder="1" applyAlignment="1">
      <alignment horizontal="center" vertical="center"/>
    </xf>
    <xf numFmtId="0" fontId="29" fillId="0" borderId="2" xfId="0" applyNumberFormat="1" applyFont="1" applyBorder="1" applyAlignment="1">
      <alignment horizontal="center" vertical="center"/>
    </xf>
    <xf numFmtId="0" fontId="29" fillId="0" borderId="3" xfId="0" applyNumberFormat="1" applyFont="1" applyBorder="1" applyAlignment="1">
      <alignment horizontal="center" vertical="center"/>
    </xf>
    <xf numFmtId="0" fontId="36" fillId="0" borderId="1" xfId="7" applyNumberFormat="1" applyFont="1" applyBorder="1" applyAlignment="1">
      <alignment horizontal="center" vertical="center" wrapText="1"/>
    </xf>
    <xf numFmtId="0" fontId="36" fillId="0" borderId="2" xfId="7" applyNumberFormat="1" applyFont="1" applyBorder="1" applyAlignment="1">
      <alignment horizontal="center" vertical="center" wrapText="1"/>
    </xf>
    <xf numFmtId="0" fontId="36" fillId="0" borderId="3" xfId="7" applyNumberFormat="1" applyFont="1" applyBorder="1" applyAlignment="1">
      <alignment horizontal="center" vertical="center" wrapText="1"/>
    </xf>
    <xf numFmtId="0" fontId="36" fillId="0" borderId="1" xfId="7" applyNumberFormat="1" applyFont="1" applyBorder="1" applyAlignment="1">
      <alignment horizontal="left" vertical="center" wrapText="1"/>
    </xf>
    <xf numFmtId="0" fontId="36" fillId="0" borderId="2" xfId="7" applyNumberFormat="1" applyFont="1" applyBorder="1" applyAlignment="1">
      <alignment horizontal="left" vertical="center" wrapText="1"/>
    </xf>
    <xf numFmtId="0" fontId="30" fillId="0" borderId="2" xfId="7" applyNumberFormat="1" applyFont="1" applyBorder="1" applyAlignment="1">
      <alignment horizontal="center" vertical="center" wrapText="1"/>
    </xf>
    <xf numFmtId="0" fontId="30" fillId="0" borderId="2" xfId="7" applyNumberFormat="1" applyFont="1" applyFill="1" applyBorder="1" applyAlignment="1">
      <alignment horizontal="center" vertical="center" wrapText="1"/>
    </xf>
    <xf numFmtId="0" fontId="37" fillId="0" borderId="2" xfId="7" applyNumberFormat="1" applyFont="1" applyFill="1" applyBorder="1" applyAlignment="1">
      <alignment horizontal="center" vertical="center" wrapText="1"/>
    </xf>
    <xf numFmtId="0" fontId="37" fillId="0" borderId="1" xfId="7" applyNumberFormat="1" applyFont="1" applyFill="1" applyBorder="1" applyAlignment="1">
      <alignment horizontal="center" vertical="center" wrapText="1"/>
    </xf>
    <xf numFmtId="0" fontId="30" fillId="0" borderId="3" xfId="7" applyNumberFormat="1" applyFont="1" applyBorder="1" applyAlignment="1">
      <alignment horizontal="center" vertical="center" wrapText="1"/>
    </xf>
    <xf numFmtId="0" fontId="29" fillId="0" borderId="8" xfId="1" applyNumberFormat="1" applyFont="1" applyBorder="1" applyAlignment="1">
      <alignment horizontal="center" vertical="center"/>
    </xf>
    <xf numFmtId="0" fontId="29" fillId="0" borderId="7" xfId="1" applyNumberFormat="1" applyFont="1" applyBorder="1" applyAlignment="1">
      <alignment horizontal="center" vertical="center"/>
    </xf>
    <xf numFmtId="0" fontId="30" fillId="0" borderId="1" xfId="7" applyNumberFormat="1" applyFont="1" applyBorder="1" applyAlignment="1">
      <alignment horizontal="center" vertical="center" wrapText="1"/>
    </xf>
    <xf numFmtId="0" fontId="30" fillId="0" borderId="4" xfId="7" applyNumberFormat="1" applyFont="1" applyFill="1" applyBorder="1" applyAlignment="1">
      <alignment horizontal="center" vertical="center" wrapText="1"/>
    </xf>
    <xf numFmtId="0" fontId="30" fillId="0" borderId="13" xfId="7" applyNumberFormat="1" applyFont="1" applyFill="1" applyBorder="1" applyAlignment="1">
      <alignment horizontal="center" vertical="center" wrapText="1"/>
    </xf>
    <xf numFmtId="0" fontId="30" fillId="0" borderId="8" xfId="7" applyNumberFormat="1" applyFont="1" applyBorder="1" applyAlignment="1">
      <alignment horizontal="center" vertical="center" wrapText="1"/>
    </xf>
    <xf numFmtId="0" fontId="30" fillId="0" borderId="12" xfId="7" applyNumberFormat="1" applyFont="1" applyBorder="1" applyAlignment="1">
      <alignment horizontal="center" vertical="center" wrapText="1"/>
    </xf>
    <xf numFmtId="0" fontId="30" fillId="0" borderId="4" xfId="7" applyNumberFormat="1" applyFont="1" applyBorder="1" applyAlignment="1">
      <alignment horizontal="center" vertical="center" wrapText="1"/>
    </xf>
    <xf numFmtId="0" fontId="30" fillId="0" borderId="13" xfId="7" applyNumberFormat="1" applyFont="1" applyBorder="1" applyAlignment="1">
      <alignment horizontal="center" vertical="center" wrapText="1"/>
    </xf>
    <xf numFmtId="0" fontId="30" fillId="0" borderId="5" xfId="7" applyNumberFormat="1" applyFont="1" applyFill="1" applyBorder="1" applyAlignment="1">
      <alignment horizontal="center" vertical="center" wrapText="1"/>
    </xf>
    <xf numFmtId="0" fontId="30" fillId="0" borderId="5" xfId="7" applyNumberFormat="1" applyFont="1" applyBorder="1" applyAlignment="1">
      <alignment horizontal="center" vertical="center" wrapText="1"/>
    </xf>
    <xf numFmtId="0" fontId="30" fillId="0" borderId="10" xfId="7" applyNumberFormat="1" applyFont="1" applyBorder="1" applyAlignment="1">
      <alignment horizontal="center" vertical="center" wrapText="1"/>
    </xf>
    <xf numFmtId="0" fontId="30" fillId="0" borderId="14" xfId="7" applyNumberFormat="1" applyFont="1" applyBorder="1" applyAlignment="1">
      <alignment horizontal="center" vertical="center" wrapText="1"/>
    </xf>
    <xf numFmtId="0" fontId="30" fillId="0" borderId="11" xfId="7" applyNumberFormat="1" applyFont="1" applyBorder="1" applyAlignment="1">
      <alignment horizontal="center" vertical="center" wrapText="1"/>
    </xf>
    <xf numFmtId="0" fontId="30" fillId="0" borderId="9" xfId="7" applyNumberFormat="1" applyFont="1" applyBorder="1" applyAlignment="1">
      <alignment horizontal="center" vertical="center" wrapText="1"/>
    </xf>
    <xf numFmtId="0" fontId="29" fillId="0" borderId="8" xfId="0" applyNumberFormat="1" applyFont="1" applyBorder="1" applyAlignment="1">
      <alignment horizontal="center" vertical="center" wrapText="1"/>
    </xf>
    <xf numFmtId="0" fontId="29" fillId="0" borderId="7" xfId="0" applyNumberFormat="1" applyFont="1" applyBorder="1" applyAlignment="1">
      <alignment horizontal="center" vertical="center" wrapText="1"/>
    </xf>
    <xf numFmtId="165" fontId="30" fillId="0" borderId="2" xfId="0" applyNumberFormat="1" applyFont="1" applyBorder="1" applyAlignment="1">
      <alignment horizontal="center" vertical="center"/>
    </xf>
    <xf numFmtId="0" fontId="30" fillId="0" borderId="3" xfId="0" applyFont="1" applyBorder="1" applyAlignment="1">
      <alignment horizontal="center" vertical="center"/>
    </xf>
    <xf numFmtId="0" fontId="30" fillId="0" borderId="1" xfId="0" applyFont="1" applyBorder="1" applyAlignment="1">
      <alignment horizontal="center" vertical="center"/>
    </xf>
    <xf numFmtId="165" fontId="30" fillId="0" borderId="2" xfId="0" applyNumberFormat="1" applyFont="1" applyBorder="1" applyAlignment="1">
      <alignment horizontal="center" vertical="center" wrapText="1"/>
    </xf>
    <xf numFmtId="165" fontId="30" fillId="0" borderId="3" xfId="0" applyNumberFormat="1" applyFont="1" applyBorder="1" applyAlignment="1">
      <alignment horizontal="center" vertical="center" wrapText="1"/>
    </xf>
    <xf numFmtId="165" fontId="30" fillId="0" borderId="1" xfId="0" applyNumberFormat="1" applyFont="1" applyBorder="1" applyAlignment="1">
      <alignment horizontal="center" vertical="center" wrapText="1"/>
    </xf>
    <xf numFmtId="0" fontId="29" fillId="0" borderId="6" xfId="0" applyNumberFormat="1" applyFont="1" applyBorder="1" applyAlignment="1">
      <alignment horizontal="left" vertical="center"/>
    </xf>
    <xf numFmtId="0" fontId="29" fillId="0" borderId="6" xfId="0" applyNumberFormat="1" applyFont="1" applyBorder="1" applyAlignment="1">
      <alignment horizontal="center" vertical="center" wrapText="1"/>
    </xf>
    <xf numFmtId="0" fontId="29" fillId="0" borderId="12" xfId="0" applyNumberFormat="1" applyFont="1" applyBorder="1" applyAlignment="1">
      <alignment horizontal="center" vertical="center" wrapText="1"/>
    </xf>
    <xf numFmtId="0" fontId="29" fillId="0" borderId="19" xfId="0" applyNumberFormat="1" applyFont="1" applyBorder="1" applyAlignment="1">
      <alignment horizontal="center" vertical="center" wrapText="1"/>
    </xf>
    <xf numFmtId="0" fontId="29" fillId="0" borderId="7" xfId="0" applyNumberFormat="1" applyFont="1" applyBorder="1" applyAlignment="1">
      <alignment horizontal="left" vertical="center"/>
    </xf>
    <xf numFmtId="0" fontId="29" fillId="0" borderId="10" xfId="0" applyNumberFormat="1" applyFont="1" applyBorder="1" applyAlignment="1">
      <alignment horizontal="left" vertical="center"/>
    </xf>
    <xf numFmtId="0" fontId="29" fillId="0" borderId="19" xfId="0" applyNumberFormat="1" applyFont="1" applyBorder="1" applyAlignment="1">
      <alignment horizontal="left" vertical="center"/>
    </xf>
    <xf numFmtId="0" fontId="29" fillId="0" borderId="11" xfId="0" applyNumberFormat="1" applyFont="1" applyBorder="1" applyAlignment="1">
      <alignment horizontal="left" vertical="center"/>
    </xf>
    <xf numFmtId="0" fontId="30" fillId="0" borderId="10"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30" fillId="0" borderId="13" xfId="0" applyFont="1" applyBorder="1" applyAlignment="1">
      <alignment horizontal="center" vertical="center"/>
    </xf>
    <xf numFmtId="165" fontId="30" fillId="0" borderId="5" xfId="0" applyNumberFormat="1" applyFont="1" applyBorder="1" applyAlignment="1">
      <alignment horizontal="center" vertical="center"/>
    </xf>
    <xf numFmtId="165" fontId="30" fillId="0" borderId="13" xfId="0" applyNumberFormat="1" applyFont="1" applyBorder="1" applyAlignment="1">
      <alignment horizontal="center" vertical="center"/>
    </xf>
    <xf numFmtId="0" fontId="30" fillId="0" borderId="6" xfId="0" applyFont="1" applyBorder="1" applyAlignment="1">
      <alignment horizontal="center" vertical="center"/>
    </xf>
    <xf numFmtId="0" fontId="30" fillId="0" borderId="6"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165" fontId="30" fillId="0" borderId="5" xfId="0" applyNumberFormat="1" applyFont="1" applyBorder="1" applyAlignment="1">
      <alignment horizontal="center" vertical="center" wrapText="1"/>
    </xf>
    <xf numFmtId="165" fontId="30" fillId="0" borderId="13" xfId="0" applyNumberFormat="1" applyFont="1" applyBorder="1" applyAlignment="1">
      <alignment horizontal="center" vertical="center" wrapText="1"/>
    </xf>
    <xf numFmtId="165" fontId="30" fillId="0" borderId="14" xfId="0" applyNumberFormat="1" applyFont="1" applyBorder="1" applyAlignment="1">
      <alignment horizontal="center" vertical="center" wrapText="1"/>
    </xf>
    <xf numFmtId="165" fontId="30" fillId="0" borderId="11" xfId="0" applyNumberFormat="1" applyFont="1" applyBorder="1" applyAlignment="1">
      <alignment horizontal="center" vertical="center" wrapText="1"/>
    </xf>
    <xf numFmtId="165" fontId="29" fillId="0" borderId="8" xfId="0" applyNumberFormat="1" applyFont="1" applyBorder="1" applyAlignment="1">
      <alignment horizontal="center" vertical="center" wrapText="1"/>
    </xf>
    <xf numFmtId="165" fontId="29" fillId="0" borderId="7" xfId="0" applyNumberFormat="1" applyFont="1" applyBorder="1" applyAlignment="1">
      <alignment horizontal="center" vertical="center" wrapText="1"/>
    </xf>
    <xf numFmtId="0" fontId="38" fillId="0" borderId="15" xfId="6" applyFont="1" applyBorder="1" applyAlignment="1">
      <alignment horizontal="left" wrapText="1"/>
    </xf>
  </cellXfs>
  <cellStyles count="16">
    <cellStyle name="Standard" xfId="0" builtinId="0"/>
    <cellStyle name="Standard 10" xfId="14"/>
    <cellStyle name="Standard 2" xfId="1"/>
    <cellStyle name="Standard 2 2" xfId="2"/>
    <cellStyle name="Standard 2 2 2" xfId="3"/>
    <cellStyle name="Standard 2 2 2 2" xfId="4"/>
    <cellStyle name="Standard 2 2 3" xfId="5"/>
    <cellStyle name="Standard 2 3" xfId="6"/>
    <cellStyle name="Standard 2 3 2" xfId="13"/>
    <cellStyle name="Standard 2 3 3 5" xfId="15"/>
    <cellStyle name="Standard 3" xfId="7"/>
    <cellStyle name="Standard 4" xfId="8"/>
    <cellStyle name="Standard 4 2" xfId="9"/>
    <cellStyle name="Standard 5" xfId="10"/>
    <cellStyle name="Standard 5 2" xfId="11"/>
    <cellStyle name="Standard 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226"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6807</xdr:rowOff>
    </xdr:from>
    <xdr:to>
      <xdr:col>0</xdr:col>
      <xdr:colOff>6120000</xdr:colOff>
      <xdr:row>61</xdr:row>
      <xdr:rowOff>102054</xdr:rowOff>
    </xdr:to>
    <xdr:sp macro="" textlink="">
      <xdr:nvSpPr>
        <xdr:cNvPr id="2" name="Textfeld 1"/>
        <xdr:cNvSpPr txBox="1"/>
      </xdr:nvSpPr>
      <xdr:spPr>
        <a:xfrm>
          <a:off x="0" y="510271"/>
          <a:ext cx="6120000" cy="90351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chemeClr val="dk1"/>
              </a:solidFill>
              <a:effectLst/>
              <a:latin typeface="+mn-lt"/>
              <a:ea typeface="+mn-ea"/>
              <a:cs typeface="Arial" pitchFamily="34" charset="0"/>
            </a:rPr>
            <a:t>Der vorliegende Bericht enthält die statistisch aufbereiteten Ergebnisse der Jahresrechnung </a:t>
          </a:r>
          <a:r>
            <a:rPr lang="de-DE" sz="950">
              <a:effectLst/>
              <a:latin typeface="+mn-lt"/>
              <a:ea typeface="Calibri"/>
            </a:rPr>
            <a:t>der kommunalen Kernhaus­halte </a:t>
          </a:r>
          <a:r>
            <a:rPr lang="de-DE" sz="950">
              <a:solidFill>
                <a:schemeClr val="dk1"/>
              </a:solidFill>
              <a:effectLst/>
              <a:latin typeface="+mn-lt"/>
              <a:ea typeface="+mn-ea"/>
              <a:cs typeface="Arial" pitchFamily="34" charset="0"/>
            </a:rPr>
            <a:t>der Gemeinden und Gemeindeverbände für das Rechnungsjahr 2022.</a:t>
          </a:r>
        </a:p>
        <a:p>
          <a:r>
            <a:rPr lang="de-DE" sz="950">
              <a:solidFill>
                <a:schemeClr val="dk1"/>
              </a:solidFill>
              <a:effectLst/>
              <a:latin typeface="+mn-lt"/>
              <a:ea typeface="+mn-ea"/>
              <a:cs typeface="Arial" pitchFamily="34" charset="0"/>
            </a:rPr>
            <a:t>Die Erhebung umfasst </a:t>
          </a:r>
          <a:r>
            <a:rPr lang="de-DE" sz="950">
              <a:solidFill>
                <a:srgbClr val="000000"/>
              </a:solidFill>
              <a:effectLst/>
              <a:latin typeface="+mn-lt"/>
              <a:ea typeface="Calibri"/>
            </a:rPr>
            <a:t>nach der flächendeckenden kommunalen Doppikeinführung 2012 in Mecklenburg-Vorpommern </a:t>
          </a:r>
          <a:r>
            <a:rPr lang="de-DE" sz="950">
              <a:solidFill>
                <a:schemeClr val="dk1"/>
              </a:solidFill>
              <a:effectLst/>
              <a:latin typeface="+mn-lt"/>
              <a:ea typeface="+mn-ea"/>
              <a:cs typeface="Arial" pitchFamily="34" charset="0"/>
            </a:rPr>
            <a:t>die rechnungsmäßigen jährlichen Ist-Auszahlungen und Ist-Einzahlungen</a:t>
          </a:r>
          <a:r>
            <a:rPr lang="de-DE" sz="950" baseline="0">
              <a:solidFill>
                <a:schemeClr val="dk1"/>
              </a:solidFill>
              <a:effectLst/>
              <a:latin typeface="+mn-lt"/>
              <a:ea typeface="+mn-ea"/>
              <a:cs typeface="Arial" pitchFamily="34" charset="0"/>
            </a:rPr>
            <a:t> </a:t>
          </a:r>
          <a:r>
            <a:rPr lang="de-DE" sz="950">
              <a:solidFill>
                <a:schemeClr val="dk1"/>
              </a:solidFill>
              <a:effectLst/>
              <a:latin typeface="+mn-lt"/>
              <a:ea typeface="+mn-ea"/>
              <a:cs typeface="Arial" pitchFamily="34" charset="0"/>
            </a:rPr>
            <a:t>nach Auszahlungs- und Einzahlungsarten sowie nach Produktbereichen entsprechend der kommunalen Haushaltssystematik. Die tabellarische Darstellung der Daten aus der Jahresrechnungsstatistik erfolgt auf Basis bundeseinheitlich geltender Konten und Produkte.</a:t>
          </a:r>
        </a:p>
        <a:p>
          <a:r>
            <a:rPr lang="de-DE" sz="950">
              <a:solidFill>
                <a:schemeClr val="dk1"/>
              </a:solidFill>
              <a:effectLst/>
              <a:latin typeface="+mn-lt"/>
              <a:ea typeface="+mn-ea"/>
              <a:cs typeface="Arial" pitchFamily="34" charset="0"/>
            </a:rPr>
            <a:t>Der Zuordnung zu den Gemeindegrößenklassen und den Relativberechnungen (EUR je Einwohner) liegt die fortgeschrie­bene Bevölkerung vom 30.06.2022 und der </a:t>
          </a: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Gebietsstand vom 31.12.2022 </a:t>
          </a:r>
          <a:r>
            <a:rPr lang="de-DE" sz="950">
              <a:solidFill>
                <a:schemeClr val="dk1"/>
              </a:solidFill>
              <a:effectLst/>
              <a:latin typeface="+mn-lt"/>
              <a:ea typeface="+mn-ea"/>
              <a:cs typeface="Arial" pitchFamily="34" charset="0"/>
            </a:rPr>
            <a:t>zugrunde.</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Kommunale Haushaltssystematik</a:t>
          </a:r>
          <a:endParaRPr lang="de-DE" sz="950">
            <a:solidFill>
              <a:schemeClr val="dk1"/>
            </a:solidFill>
            <a:effectLst/>
            <a:latin typeface="+mn-lt"/>
            <a:ea typeface="+mn-ea"/>
            <a:cs typeface="Arial" pitchFamily="34" charset="0"/>
          </a:endParaRPr>
        </a:p>
        <a:p>
          <a:pPr>
            <a:lnSpc>
              <a:spcPts val="5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Aufteilung des Gesamthaushaltes in Produktbereiche sowie in </a:t>
          </a:r>
          <a:r>
            <a:rPr lang="de-DE" sz="950" i="0">
              <a:solidFill>
                <a:schemeClr val="dk1"/>
              </a:solidFill>
              <a:effectLst/>
              <a:latin typeface="+mn-lt"/>
              <a:ea typeface="+mn-ea"/>
              <a:cs typeface="Arial" pitchFamily="34" charset="0"/>
            </a:rPr>
            <a:t>Konten</a:t>
          </a:r>
          <a:r>
            <a:rPr lang="de-DE" sz="950" i="1">
              <a:solidFill>
                <a:schemeClr val="dk1"/>
              </a:solidFill>
              <a:effectLst/>
              <a:latin typeface="+mn-lt"/>
              <a:ea typeface="+mn-ea"/>
              <a:cs typeface="Arial" pitchFamily="34" charset="0"/>
            </a:rPr>
            <a:t> </a:t>
          </a:r>
          <a:r>
            <a:rPr lang="de-DE" sz="950">
              <a:solidFill>
                <a:schemeClr val="dk1"/>
              </a:solidFill>
              <a:effectLst/>
              <a:latin typeface="+mn-lt"/>
              <a:ea typeface="+mn-ea"/>
              <a:cs typeface="Arial" pitchFamily="34" charset="0"/>
            </a:rPr>
            <a:t>(= Einzahlungs- und Auszahlungsarten) wird durch die Verwaltungsvorschriften über die Produkte und</a:t>
          </a:r>
          <a:r>
            <a:rPr lang="de-DE" sz="950" baseline="0">
              <a:solidFill>
                <a:schemeClr val="dk1"/>
              </a:solidFill>
              <a:effectLst/>
              <a:latin typeface="+mn-lt"/>
              <a:ea typeface="+mn-ea"/>
              <a:cs typeface="Arial" pitchFamily="34" charset="0"/>
            </a:rPr>
            <a:t> Konten</a:t>
          </a:r>
          <a:r>
            <a:rPr lang="de-DE" sz="950">
              <a:solidFill>
                <a:schemeClr val="dk1"/>
              </a:solidFill>
              <a:effectLst/>
              <a:latin typeface="+mn-lt"/>
              <a:ea typeface="+mn-ea"/>
              <a:cs typeface="Arial" pitchFamily="34" charset="0"/>
            </a:rPr>
            <a:t> verbindlich vorgeschrieben.</a:t>
          </a:r>
        </a:p>
        <a:p>
          <a:r>
            <a:rPr lang="de-DE" sz="950">
              <a:solidFill>
                <a:schemeClr val="dk1"/>
              </a:solidFill>
              <a:effectLst/>
              <a:latin typeface="+mn-lt"/>
              <a:ea typeface="+mn-ea"/>
              <a:cs typeface="Arial" pitchFamily="34" charset="0"/>
            </a:rPr>
            <a:t>Der Jahresrechnung der Gemeinden/Gemeindeverbände liegen die Produkte und Konten entsprechend der nachstehenden Übersicht zugrunde.</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Rechtsgrundlage</a:t>
          </a:r>
          <a:endParaRPr lang="de-DE" sz="950">
            <a:solidFill>
              <a:schemeClr val="dk1"/>
            </a:solidFill>
            <a:effectLst/>
            <a:latin typeface="+mn-lt"/>
            <a:ea typeface="+mn-ea"/>
            <a:cs typeface="Arial" pitchFamily="34" charset="0"/>
          </a:endParaRPr>
        </a:p>
        <a:p>
          <a:pPr>
            <a:lnSpc>
              <a:spcPts val="5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Rechtsgrundlage ist das Finanz- und Personalstatistikgesetz (FPStatG) in der Fassung der Bekanntmachung vom 22. Februar 2006 (BGBl. I S. 438),  in Verbindung mit dem Bundesstatistikgesetz (BStatG) vom 22. Januar 1987 (BGBl. I S. 462, 565) in der jeweils geltenden Fassung.</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 </a:t>
          </a:r>
        </a:p>
        <a:p>
          <a:pPr>
            <a:lnSpc>
              <a:spcPts val="1000"/>
            </a:lnSpc>
          </a:pPr>
          <a:r>
            <a:rPr lang="de-DE" sz="1050" b="1">
              <a:solidFill>
                <a:schemeClr val="dk1"/>
              </a:solidFill>
              <a:effectLst/>
              <a:latin typeface="+mn-lt"/>
              <a:ea typeface="+mn-ea"/>
              <a:cs typeface="Arial" pitchFamily="34" charset="0"/>
            </a:rPr>
            <a:t>Erläuterung der Begriffe</a:t>
          </a:r>
          <a:endParaRPr lang="de-DE" sz="1050">
            <a:solidFill>
              <a:schemeClr val="dk1"/>
            </a:solidFill>
            <a:effectLst/>
            <a:latin typeface="+mn-lt"/>
            <a:ea typeface="+mn-ea"/>
            <a:cs typeface="Arial" pitchFamily="34" charset="0"/>
          </a:endParaRPr>
        </a:p>
        <a:p>
          <a:r>
            <a:rPr lang="de-DE" sz="1100">
              <a:solidFill>
                <a:schemeClr val="dk1"/>
              </a:solidFill>
              <a:effectLst/>
              <a:latin typeface="+mn-lt"/>
              <a:ea typeface="+mn-ea"/>
              <a:cs typeface="+mn-cs"/>
            </a:rPr>
            <a:t> </a:t>
          </a:r>
          <a:endParaRPr lang="de-DE" sz="1000">
            <a:effectLst/>
          </a:endParaRPr>
        </a:p>
        <a:p>
          <a:r>
            <a:rPr lang="de-DE" sz="950" b="1">
              <a:solidFill>
                <a:schemeClr val="dk1"/>
              </a:solidFill>
              <a:effectLst/>
              <a:latin typeface="+mn-lt"/>
              <a:ea typeface="+mn-ea"/>
              <a:cs typeface="Arial" pitchFamily="34" charset="0"/>
            </a:rPr>
            <a:t>Auszahlungen bzw. Einzahlungen aus laufender Verwaltungstätigkeit</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Summe aller Auszahlungen bzw. Einzahlungen, die im Rahmen des Verwaltungsvollzugs sowie des Betriebs von Einrich­tungen meistens regelmäßig anfallen und nicht vermögenswirksam sind (z. B. Personalauszahlungen, Auszahlungen für Sach- und Dienstleistungen, Zinsaus- und -einzahlungen, Zuweisungen und Zuschüsse für laufende Zwecke, Steuern), bereinigt um Zahlungen von gleicher Ebene. </a:t>
          </a:r>
        </a:p>
        <a:p>
          <a:r>
            <a:rPr lang="de-DE" sz="1100">
              <a:solidFill>
                <a:schemeClr val="dk1"/>
              </a:solidFill>
              <a:effectLst/>
              <a:latin typeface="+mn-lt"/>
              <a:ea typeface="+mn-ea"/>
              <a:cs typeface="+mn-cs"/>
            </a:rPr>
            <a:t> </a:t>
          </a:r>
          <a:endParaRPr lang="de-DE" sz="1000">
            <a:effectLst/>
          </a:endParaRPr>
        </a:p>
        <a:p>
          <a:r>
            <a:rPr kumimoji="0" lang="de-DE" sz="950" b="1" i="0" u="none" strike="noStrike" kern="0" cap="none" spc="0" normalizeH="0" baseline="0" noProof="0">
              <a:ln>
                <a:noFill/>
              </a:ln>
              <a:solidFill>
                <a:prstClr val="black"/>
              </a:solidFill>
              <a:effectLst/>
              <a:uLnTx/>
              <a:uFillTx/>
              <a:latin typeface="+mn-lt"/>
              <a:ea typeface="+mn-ea"/>
              <a:cs typeface="Arial" pitchFamily="34" charset="0"/>
            </a:rPr>
            <a:t>Auszahlungen bzw. Einzahlungen aus Investitionstätigkeit</a:t>
          </a: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Summe aller </a:t>
          </a: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Auszahlungen bzw. Einzahlungen</a:t>
          </a:r>
          <a:r>
            <a:rPr lang="de-DE" sz="950">
              <a:solidFill>
                <a:schemeClr val="dk1"/>
              </a:solidFill>
              <a:effectLst/>
              <a:latin typeface="+mn-lt"/>
              <a:ea typeface="+mn-ea"/>
              <a:cs typeface="Arial" pitchFamily="34" charset="0"/>
            </a:rPr>
            <a:t>, die eine Vermögensveränderung herbeiführen oder der Finanzierung von Investitionen dienen und keine besonderen Finanzierungsvorgänge darstellen (z. B. Auszahlungen für Baumaßnahmen, Investitionszuweisungen), bereinigt um Zahlungen von gleicher Ebene. </a:t>
          </a:r>
        </a:p>
        <a:p>
          <a:r>
            <a:rPr lang="de-DE" sz="1100">
              <a:solidFill>
                <a:schemeClr val="dk1"/>
              </a:solidFill>
              <a:effectLst/>
              <a:latin typeface="+mn-lt"/>
              <a:ea typeface="+mn-ea"/>
              <a:cs typeface="+mn-cs"/>
            </a:rPr>
            <a:t> </a:t>
          </a:r>
          <a:endParaRPr lang="de-DE" sz="1000">
            <a:effectLst/>
          </a:endParaRPr>
        </a:p>
        <a:p>
          <a:r>
            <a:rPr lang="de-DE" sz="950" b="1">
              <a:solidFill>
                <a:schemeClr val="dk1"/>
              </a:solidFill>
              <a:effectLst/>
              <a:latin typeface="+mn-lt"/>
              <a:ea typeface="+mn-ea"/>
              <a:cs typeface="Arial" pitchFamily="34" charset="0"/>
            </a:rPr>
            <a:t>Bereinigte </a:t>
          </a: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Auszahlungen bzw. Einzahlungen </a:t>
          </a:r>
          <a:endParaRPr lang="de-DE" sz="950">
            <a:solidFill>
              <a:schemeClr val="dk1"/>
            </a:solidFill>
            <a:effectLst/>
            <a:latin typeface="+mn-lt"/>
            <a:ea typeface="+mn-ea"/>
            <a:cs typeface="Arial" pitchFamily="34" charset="0"/>
          </a:endParaRPr>
        </a:p>
        <a:p>
          <a:pPr>
            <a:spcAft>
              <a:spcPts val="0"/>
            </a:spcAft>
          </a:pPr>
          <a:r>
            <a:rPr lang="de-DE" sz="950">
              <a:effectLst/>
              <a:latin typeface="+mn-lt"/>
              <a:ea typeface="Calibri"/>
              <a:cs typeface="Times New Roman"/>
            </a:rPr>
            <a:t>Summe der Auszahlungen bzw. Einzahlungen der laufenden Verwaltungstätigkeit und der Investitionstätigkeit abzüglich der Zahlungen gleicher Ebene.</a:t>
          </a:r>
        </a:p>
        <a:p>
          <a:r>
            <a:rPr lang="de-DE" sz="1100">
              <a:solidFill>
                <a:schemeClr val="dk1"/>
              </a:solidFill>
              <a:effectLst/>
              <a:latin typeface="+mn-lt"/>
              <a:ea typeface="+mn-ea"/>
              <a:cs typeface="+mn-cs"/>
            </a:rPr>
            <a:t> </a:t>
          </a:r>
          <a:endParaRPr lang="de-DE" sz="1000">
            <a:effectLst/>
          </a:endParaRPr>
        </a:p>
        <a:p>
          <a:pPr>
            <a:lnSpc>
              <a:spcPts val="900"/>
            </a:lnSpc>
            <a:spcAft>
              <a:spcPts val="0"/>
            </a:spcAft>
          </a:pPr>
          <a:r>
            <a:rPr lang="de-DE" sz="950" b="1">
              <a:effectLst/>
              <a:latin typeface="+mn-lt"/>
              <a:ea typeface="Calibri"/>
              <a:cs typeface="Times New Roman"/>
            </a:rPr>
            <a:t>Zahlung von gleicher Ebene</a:t>
          </a:r>
          <a:endParaRPr lang="de-DE" sz="950">
            <a:effectLst/>
            <a:latin typeface="+mn-lt"/>
            <a:ea typeface="Calibri"/>
            <a:cs typeface="Times New Roman"/>
          </a:endParaRPr>
        </a:p>
        <a:p>
          <a:pPr>
            <a:spcAft>
              <a:spcPts val="0"/>
            </a:spcAft>
          </a:pPr>
          <a:r>
            <a:rPr lang="de-DE" sz="950">
              <a:effectLst/>
              <a:latin typeface="+mn-lt"/>
              <a:ea typeface="Calibri"/>
              <a:cs typeface="Times New Roman"/>
            </a:rPr>
            <a:t>Zur Vermeidung von Doppelzählungen werden von den Bruttoauszahlungen und Bruttoeinzahlungen jeweils die Zahlungen von gleicher Ebene (zwischengemeindlicher Zahlungsverkehr zwischen Landkreisen und kreisangehörigen Gemeinden sowie zwischen Mitgliedsgemeinden und Ämtern) eliminiert.</a:t>
          </a:r>
        </a:p>
        <a:p>
          <a:r>
            <a:rPr lang="de-DE" sz="1100">
              <a:solidFill>
                <a:schemeClr val="dk1"/>
              </a:solidFill>
              <a:effectLst/>
              <a:latin typeface="+mn-lt"/>
              <a:ea typeface="+mn-ea"/>
              <a:cs typeface="+mn-cs"/>
            </a:rPr>
            <a:t> </a:t>
          </a:r>
          <a:endParaRPr lang="de-DE" sz="1000">
            <a:effectLst/>
          </a:endParaRPr>
        </a:p>
        <a:p>
          <a:pPr>
            <a:lnSpc>
              <a:spcPts val="800"/>
            </a:lnSpc>
          </a:pPr>
          <a:r>
            <a:rPr lang="de-DE" sz="950" b="1">
              <a:solidFill>
                <a:schemeClr val="dk1"/>
              </a:solidFill>
              <a:effectLst/>
              <a:latin typeface="+mn-lt"/>
              <a:ea typeface="+mn-ea"/>
              <a:cs typeface="Arial" pitchFamily="34" charset="0"/>
            </a:rPr>
            <a:t>Finanzierungssaldo</a:t>
          </a:r>
          <a:endParaRPr lang="de-DE" sz="950">
            <a:solidFill>
              <a:schemeClr val="dk1"/>
            </a:solidFill>
            <a:effectLst/>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Zur Ermittlung des Finanzierungssaldos werden die bereinigten Auszahlungen von den bereinigten Einzahlungen abgesetzt. Ein negativer Saldo gibt den Betrag an, der zum Ausgleich der laufenden Verwaltungstätigkeit und der Investitionstätigkeit über die besonderen Finanzierungsvorgänge (Schuldenaufnahme, Entnahme aus Rücklagen, Schuldentilgung, Zuführung an Rücklagen) aufgewendet werden muss.</a:t>
          </a:r>
        </a:p>
        <a:p>
          <a:r>
            <a:rPr lang="de-DE" sz="1100">
              <a:solidFill>
                <a:schemeClr val="dk1"/>
              </a:solidFill>
              <a:effectLst/>
              <a:latin typeface="+mn-lt"/>
              <a:ea typeface="+mn-ea"/>
              <a:cs typeface="+mn-cs"/>
            </a:rPr>
            <a:t> </a:t>
          </a:r>
          <a:endParaRPr lang="de-DE" sz="1000">
            <a:effectLst/>
          </a:endParaRPr>
        </a:p>
        <a:p>
          <a:pPr marL="0" marR="0" lvl="0" indent="0" defTabSz="914400" eaLnBrk="1" fontAlgn="auto" latinLnBrk="0" hangingPunct="1">
            <a:lnSpc>
              <a:spcPts val="7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Mehrauszahlungen/Mehreinzahlungen aus Verwaltungstätigkeit</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a:spcAft>
              <a:spcPts val="0"/>
            </a:spcAft>
          </a:pPr>
          <a:r>
            <a:rPr lang="de-DE" sz="950">
              <a:effectLst/>
              <a:latin typeface="+mn-lt"/>
              <a:ea typeface="Calibri"/>
              <a:cs typeface="Times New Roman"/>
            </a:rPr>
            <a:t>Zur Berechnung der Mehrauszahlungen (-) und Mehreinzahlungen aus laufender Verwaltungstätigkeit werden die Aus­zahlungen aus laufender Verwaltungstätigkeit von den Einzahlungen aus laufender Verwaltungstätigkeit abgezogen.</a:t>
          </a:r>
        </a:p>
        <a:p>
          <a:pPr>
            <a:lnSpc>
              <a:spcPts val="700"/>
            </a:lnSpc>
          </a:pPr>
          <a:endParaRPr lang="de-DE" sz="950">
            <a:solidFill>
              <a:schemeClr val="dk1"/>
            </a:solidFill>
            <a:effectLst/>
            <a:latin typeface="+mn-lt"/>
            <a:ea typeface="+mn-ea"/>
            <a:cs typeface="Arial" pitchFamily="34" charset="0"/>
          </a:endParaRPr>
        </a:p>
        <a:p>
          <a:pPr>
            <a:lnSpc>
              <a:spcPts val="700"/>
            </a:lnSpc>
          </a:pPr>
          <a:endParaRPr lang="de-DE" sz="950">
            <a:solidFill>
              <a:schemeClr val="dk1"/>
            </a:solidFill>
            <a:effectLst/>
            <a:latin typeface="+mn-lt"/>
            <a:ea typeface="+mn-ea"/>
            <a:cs typeface="Arial" pitchFamily="34" charset="0"/>
          </a:endParaRPr>
        </a:p>
        <a:p>
          <a:pPr>
            <a:lnSpc>
              <a:spcPts val="500"/>
            </a:lnSpc>
          </a:pPr>
          <a:r>
            <a:rPr lang="de-DE" sz="950">
              <a:solidFill>
                <a:schemeClr val="dk1"/>
              </a:solidFill>
              <a:effectLst/>
              <a:latin typeface="+mn-lt"/>
              <a:ea typeface="+mn-ea"/>
              <a:cs typeface="Arial" pitchFamily="34" charset="0"/>
            </a:rPr>
            <a:t> </a:t>
          </a:r>
        </a:p>
        <a:p>
          <a:pPr>
            <a:lnSpc>
              <a:spcPts val="700"/>
            </a:lnSpc>
          </a:pPr>
          <a:endParaRPr lang="de-DE" sz="950">
            <a:latin typeface="+mn-lt"/>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45"/>
  <sheetViews>
    <sheetView tabSelected="1" zoomScale="140" zoomScaleNormal="140" workbookViewId="0">
      <selection sqref="A1:B1"/>
    </sheetView>
  </sheetViews>
  <sheetFormatPr baseColWidth="10" defaultColWidth="11.42578125" defaultRowHeight="12.75"/>
  <cols>
    <col min="1" max="1" width="10.5703125" style="1" customWidth="1"/>
    <col min="2" max="2" width="55.5703125" style="1" customWidth="1"/>
    <col min="3" max="3" width="8.5703125" style="1" customWidth="1"/>
    <col min="4" max="4" width="16.7109375" style="1" customWidth="1"/>
    <col min="5" max="16384" width="11.42578125" style="1"/>
  </cols>
  <sheetData>
    <row r="1" spans="1:4" ht="50.1" customHeight="1" thickBot="1">
      <c r="A1" s="297" t="s">
        <v>4</v>
      </c>
      <c r="B1" s="297"/>
      <c r="C1" s="179"/>
      <c r="D1" s="179"/>
    </row>
    <row r="2" spans="1:4" ht="35.1" customHeight="1" thickTop="1">
      <c r="A2" s="180" t="s">
        <v>21</v>
      </c>
      <c r="B2" s="180"/>
      <c r="C2" s="181" t="s">
        <v>22</v>
      </c>
      <c r="D2" s="181"/>
    </row>
    <row r="3" spans="1:4" ht="24.95" customHeight="1">
      <c r="A3" s="182"/>
      <c r="B3" s="182"/>
      <c r="C3" s="182"/>
      <c r="D3" s="182"/>
    </row>
    <row r="4" spans="1:4" ht="24.95" customHeight="1">
      <c r="A4" s="183" t="s">
        <v>117</v>
      </c>
      <c r="B4" s="183"/>
      <c r="C4" s="183"/>
      <c r="D4" s="183"/>
    </row>
    <row r="5" spans="1:4" ht="24.95" customHeight="1">
      <c r="A5" s="184" t="s">
        <v>20</v>
      </c>
      <c r="B5" s="184"/>
      <c r="C5" s="184"/>
      <c r="D5" s="184"/>
    </row>
    <row r="6" spans="1:4" ht="24.95" customHeight="1">
      <c r="A6" s="185" t="s">
        <v>121</v>
      </c>
      <c r="B6" s="185"/>
      <c r="C6" s="185"/>
      <c r="D6" s="183"/>
    </row>
    <row r="7" spans="1:4" ht="39.950000000000003" customHeight="1">
      <c r="A7" s="186">
        <v>2022</v>
      </c>
      <c r="B7" s="187"/>
      <c r="C7" s="187"/>
      <c r="D7" s="187"/>
    </row>
    <row r="8" spans="1:4" ht="24.95" customHeight="1">
      <c r="A8" s="188"/>
      <c r="B8" s="188"/>
      <c r="C8" s="188"/>
      <c r="D8" s="188"/>
    </row>
    <row r="9" spans="1:4" ht="24.95" customHeight="1">
      <c r="A9" s="188"/>
      <c r="B9" s="188"/>
      <c r="C9" s="188"/>
      <c r="D9" s="188"/>
    </row>
    <row r="10" spans="1:4" ht="24.95" customHeight="1">
      <c r="A10" s="176"/>
      <c r="B10" s="176"/>
      <c r="C10" s="176"/>
      <c r="D10" s="176"/>
    </row>
    <row r="11" spans="1:4" ht="24.95" customHeight="1">
      <c r="A11" s="176"/>
      <c r="B11" s="176"/>
      <c r="C11" s="176"/>
      <c r="D11" s="176"/>
    </row>
    <row r="12" spans="1:4" ht="24.95" customHeight="1">
      <c r="A12" s="176"/>
      <c r="B12" s="176"/>
      <c r="C12" s="176"/>
      <c r="D12" s="176"/>
    </row>
    <row r="13" spans="1:4" ht="12.2" customHeight="1">
      <c r="A13" s="4"/>
      <c r="B13" s="177" t="s">
        <v>620</v>
      </c>
      <c r="C13" s="177"/>
      <c r="D13" s="5" t="s">
        <v>976</v>
      </c>
    </row>
    <row r="14" spans="1:4" ht="12.2" customHeight="1">
      <c r="A14" s="4"/>
      <c r="B14" s="177"/>
      <c r="C14" s="177"/>
      <c r="D14" s="2"/>
    </row>
    <row r="15" spans="1:4" ht="12.2" customHeight="1">
      <c r="A15" s="4"/>
      <c r="B15" s="177" t="s">
        <v>5</v>
      </c>
      <c r="C15" s="177"/>
      <c r="D15" s="5" t="s">
        <v>981</v>
      </c>
    </row>
    <row r="16" spans="1:4" ht="12.2" customHeight="1">
      <c r="A16" s="4"/>
      <c r="B16" s="177"/>
      <c r="C16" s="177"/>
      <c r="D16" s="5"/>
    </row>
    <row r="17" spans="1:4" ht="12.2" customHeight="1">
      <c r="A17" s="6"/>
      <c r="B17" s="178"/>
      <c r="C17" s="178"/>
      <c r="D17" s="3"/>
    </row>
    <row r="18" spans="1:4" ht="12.2" customHeight="1">
      <c r="A18" s="173"/>
      <c r="B18" s="173"/>
      <c r="C18" s="173"/>
      <c r="D18" s="173"/>
    </row>
    <row r="19" spans="1:4" ht="12.2" customHeight="1">
      <c r="A19" s="170" t="s">
        <v>6</v>
      </c>
      <c r="B19" s="170"/>
      <c r="C19" s="170"/>
      <c r="D19" s="170"/>
    </row>
    <row r="20" spans="1:4" ht="12.2" customHeight="1">
      <c r="A20" s="170" t="s">
        <v>621</v>
      </c>
      <c r="B20" s="170"/>
      <c r="C20" s="170"/>
      <c r="D20" s="170"/>
    </row>
    <row r="21" spans="1:4" ht="12.2" customHeight="1">
      <c r="A21" s="170"/>
      <c r="B21" s="170"/>
      <c r="C21" s="170"/>
      <c r="D21" s="170"/>
    </row>
    <row r="22" spans="1:4" ht="12.2" customHeight="1">
      <c r="A22" s="170" t="s">
        <v>619</v>
      </c>
      <c r="B22" s="170"/>
      <c r="C22" s="170"/>
      <c r="D22" s="170"/>
    </row>
    <row r="23" spans="1:4" ht="12.2" customHeight="1">
      <c r="A23" s="170"/>
      <c r="B23" s="170"/>
      <c r="C23" s="170"/>
      <c r="D23" s="170"/>
    </row>
    <row r="24" spans="1:4" ht="12.2" customHeight="1">
      <c r="A24" s="171" t="s">
        <v>968</v>
      </c>
      <c r="B24" s="171"/>
      <c r="C24" s="171"/>
      <c r="D24" s="171"/>
    </row>
    <row r="25" spans="1:4" ht="12.2" customHeight="1">
      <c r="A25" s="171" t="s">
        <v>23</v>
      </c>
      <c r="B25" s="171"/>
      <c r="C25" s="171"/>
      <c r="D25" s="171"/>
    </row>
    <row r="26" spans="1:4" ht="12.2" customHeight="1">
      <c r="A26" s="172"/>
      <c r="B26" s="172"/>
      <c r="C26" s="172"/>
      <c r="D26" s="172"/>
    </row>
    <row r="27" spans="1:4" ht="12.2" customHeight="1">
      <c r="A27" s="173"/>
      <c r="B27" s="173"/>
      <c r="C27" s="173"/>
      <c r="D27" s="173"/>
    </row>
    <row r="28" spans="1:4" ht="12.2" customHeight="1">
      <c r="A28" s="174" t="s">
        <v>7</v>
      </c>
      <c r="B28" s="174"/>
      <c r="C28" s="174"/>
      <c r="D28" s="174"/>
    </row>
    <row r="29" spans="1:4" ht="12.2" customHeight="1">
      <c r="A29" s="175"/>
      <c r="B29" s="175"/>
      <c r="C29" s="175"/>
      <c r="D29" s="175"/>
    </row>
    <row r="30" spans="1:4" ht="12.2" customHeight="1">
      <c r="A30" s="7" t="s">
        <v>8</v>
      </c>
      <c r="B30" s="168" t="s">
        <v>622</v>
      </c>
      <c r="C30" s="168"/>
      <c r="D30" s="168"/>
    </row>
    <row r="31" spans="1:4" ht="12.2" customHeight="1">
      <c r="A31" s="8">
        <v>0</v>
      </c>
      <c r="B31" s="168" t="s">
        <v>623</v>
      </c>
      <c r="C31" s="168"/>
      <c r="D31" s="168"/>
    </row>
    <row r="32" spans="1:4" ht="12.2" customHeight="1">
      <c r="A32" s="7" t="s">
        <v>9</v>
      </c>
      <c r="B32" s="168" t="s">
        <v>10</v>
      </c>
      <c r="C32" s="168"/>
      <c r="D32" s="168"/>
    </row>
    <row r="33" spans="1:4" ht="12.2" customHeight="1">
      <c r="A33" s="7" t="s">
        <v>11</v>
      </c>
      <c r="B33" s="168" t="s">
        <v>12</v>
      </c>
      <c r="C33" s="168"/>
      <c r="D33" s="168"/>
    </row>
    <row r="34" spans="1:4" ht="12.2" customHeight="1">
      <c r="A34" s="7" t="s">
        <v>13</v>
      </c>
      <c r="B34" s="168" t="s">
        <v>14</v>
      </c>
      <c r="C34" s="168"/>
      <c r="D34" s="168"/>
    </row>
    <row r="35" spans="1:4" ht="12.2" customHeight="1">
      <c r="A35" s="7" t="s">
        <v>15</v>
      </c>
      <c r="B35" s="168" t="s">
        <v>624</v>
      </c>
      <c r="C35" s="168"/>
      <c r="D35" s="168"/>
    </row>
    <row r="36" spans="1:4" ht="12.2" customHeight="1">
      <c r="A36" s="7" t="s">
        <v>16</v>
      </c>
      <c r="B36" s="168" t="s">
        <v>17</v>
      </c>
      <c r="C36" s="168"/>
      <c r="D36" s="168"/>
    </row>
    <row r="37" spans="1:4" ht="12.2" customHeight="1">
      <c r="A37" s="7" t="s">
        <v>18</v>
      </c>
      <c r="B37" s="168" t="s">
        <v>625</v>
      </c>
      <c r="C37" s="168"/>
      <c r="D37" s="168"/>
    </row>
    <row r="38" spans="1:4" ht="12.2" customHeight="1">
      <c r="A38" s="7"/>
      <c r="B38" s="168"/>
      <c r="C38" s="168"/>
      <c r="D38" s="168"/>
    </row>
    <row r="39" spans="1:4" ht="12.2" customHeight="1">
      <c r="A39" s="7"/>
      <c r="B39" s="168"/>
      <c r="C39" s="168"/>
      <c r="D39" s="168"/>
    </row>
    <row r="40" spans="1:4" ht="12.2" customHeight="1">
      <c r="A40" s="7"/>
      <c r="B40" s="7"/>
      <c r="C40" s="7"/>
      <c r="D40" s="7"/>
    </row>
    <row r="41" spans="1:4" ht="12.2" customHeight="1">
      <c r="A41" s="7"/>
      <c r="B41" s="7"/>
      <c r="C41" s="7"/>
      <c r="D41" s="7"/>
    </row>
    <row r="42" spans="1:4" ht="12.2" customHeight="1">
      <c r="A42" s="9"/>
      <c r="B42" s="167"/>
      <c r="C42" s="167"/>
      <c r="D42" s="167"/>
    </row>
    <row r="43" spans="1:4" ht="12.2" customHeight="1">
      <c r="A43" s="9"/>
      <c r="B43" s="167"/>
      <c r="C43" s="167"/>
      <c r="D43" s="167"/>
    </row>
    <row r="44" spans="1:4">
      <c r="A44" s="168" t="s">
        <v>19</v>
      </c>
      <c r="B44" s="168"/>
      <c r="C44" s="168"/>
      <c r="D44" s="168"/>
    </row>
    <row r="45" spans="1:4" ht="39.950000000000003" customHeight="1">
      <c r="A45" s="169" t="s">
        <v>629</v>
      </c>
      <c r="B45" s="169"/>
      <c r="C45" s="169"/>
      <c r="D45" s="169"/>
    </row>
  </sheetData>
  <mergeCells count="45">
    <mergeCell ref="A10:D10"/>
    <mergeCell ref="A1:B1"/>
    <mergeCell ref="C1:D1"/>
    <mergeCell ref="A2:B2"/>
    <mergeCell ref="C2:D2"/>
    <mergeCell ref="A3:D3"/>
    <mergeCell ref="A4:D4"/>
    <mergeCell ref="A5:D5"/>
    <mergeCell ref="A6:D6"/>
    <mergeCell ref="A7:D7"/>
    <mergeCell ref="A8:D8"/>
    <mergeCell ref="A9:D9"/>
    <mergeCell ref="A22:D22"/>
    <mergeCell ref="A11:D11"/>
    <mergeCell ref="A12:D12"/>
    <mergeCell ref="B13:C13"/>
    <mergeCell ref="B14:C14"/>
    <mergeCell ref="B15:C15"/>
    <mergeCell ref="B16:C16"/>
    <mergeCell ref="B17:C17"/>
    <mergeCell ref="A18:D18"/>
    <mergeCell ref="A19:D19"/>
    <mergeCell ref="A20:D20"/>
    <mergeCell ref="A21:D21"/>
    <mergeCell ref="B34:D34"/>
    <mergeCell ref="A23:D23"/>
    <mergeCell ref="A24:D24"/>
    <mergeCell ref="A25:D25"/>
    <mergeCell ref="A26:D26"/>
    <mergeCell ref="A27:D27"/>
    <mergeCell ref="A28:D28"/>
    <mergeCell ref="A29:D29"/>
    <mergeCell ref="B30:D30"/>
    <mergeCell ref="B31:D31"/>
    <mergeCell ref="B32:D32"/>
    <mergeCell ref="B33:D33"/>
    <mergeCell ref="B42:D42"/>
    <mergeCell ref="B43:D43"/>
    <mergeCell ref="A44:D44"/>
    <mergeCell ref="A45:D45"/>
    <mergeCell ref="B35:D35"/>
    <mergeCell ref="B36:D36"/>
    <mergeCell ref="B37:D37"/>
    <mergeCell ref="B38:D38"/>
    <mergeCell ref="B39:D39"/>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AA91"/>
  <sheetViews>
    <sheetView zoomScale="140" zoomScaleNormal="140" workbookViewId="0">
      <pane xSplit="2" ySplit="17" topLeftCell="C18" activePane="bottomRight" state="frozen"/>
      <selection activeCell="C19" sqref="C19:G19"/>
      <selection pane="topRight" activeCell="C19" sqref="C19:G19"/>
      <selection pane="bottomLeft" activeCell="C19" sqref="C19:G19"/>
      <selection pane="bottomRight" activeCell="C18" sqref="C18:H18"/>
    </sheetView>
  </sheetViews>
  <sheetFormatPr baseColWidth="10" defaultColWidth="11.42578125" defaultRowHeight="11.25"/>
  <cols>
    <col min="1" max="1" width="3.5703125" style="83" customWidth="1"/>
    <col min="2" max="2" width="36.5703125" style="77" customWidth="1"/>
    <col min="3" max="3" width="9.42578125" style="77" customWidth="1"/>
    <col min="4" max="8" width="8.42578125" style="77" customWidth="1"/>
    <col min="9" max="12" width="8.7109375" style="77" customWidth="1"/>
    <col min="13" max="13" width="8.28515625" style="77" customWidth="1"/>
    <col min="14" max="14" width="8.7109375" style="77" customWidth="1"/>
    <col min="15" max="27" width="11.42578125" style="94"/>
    <col min="28" max="16384" width="11.42578125" style="77"/>
  </cols>
  <sheetData>
    <row r="1" spans="1:27" s="74" customFormat="1" ht="35.1" customHeight="1">
      <c r="A1" s="218" t="s">
        <v>54</v>
      </c>
      <c r="B1" s="219"/>
      <c r="C1" s="220" t="str">
        <f>"Auszahlungen und Einzahlungen 
der Gemeinden und Gemeindeverbände "&amp;Deckblatt!A7&amp;"  
nach Gebietskörperschaften und Produktbereichen"</f>
        <v>Auszahlungen und Einzahlungen 
der Gemeinden und Gemeindeverbände 2022  
nach Gebietskörperschaften und Produktbereichen</v>
      </c>
      <c r="D1" s="220"/>
      <c r="E1" s="220"/>
      <c r="F1" s="220"/>
      <c r="G1" s="220"/>
      <c r="H1" s="221"/>
      <c r="I1" s="222" t="str">
        <f>"Auszahlungen und Einzahlungen 
der Gemeinden und Gemeindeverbände "&amp;Deckblatt!A7&amp;" 
nach Gebietskörperschaften und Produktbereichen"</f>
        <v>Auszahlungen und Einzahlungen 
der Gemeinden und Gemeindeverbände 2022 
nach Gebietskörperschaften und Produktbereichen</v>
      </c>
      <c r="J1" s="220"/>
      <c r="K1" s="220"/>
      <c r="L1" s="220"/>
      <c r="M1" s="220"/>
      <c r="N1" s="221"/>
      <c r="O1" s="93"/>
      <c r="P1" s="93"/>
      <c r="Q1" s="93"/>
      <c r="R1" s="93"/>
      <c r="S1" s="93"/>
      <c r="T1" s="93"/>
      <c r="U1" s="93"/>
      <c r="V1" s="93"/>
      <c r="W1" s="93"/>
      <c r="X1" s="93"/>
      <c r="Y1" s="93"/>
      <c r="Z1" s="93"/>
      <c r="AA1" s="93"/>
    </row>
    <row r="2" spans="1:27" s="74" customFormat="1" ht="15" customHeight="1">
      <c r="A2" s="218" t="s">
        <v>37</v>
      </c>
      <c r="B2" s="219"/>
      <c r="C2" s="220" t="s">
        <v>122</v>
      </c>
      <c r="D2" s="220"/>
      <c r="E2" s="220"/>
      <c r="F2" s="220"/>
      <c r="G2" s="220"/>
      <c r="H2" s="221"/>
      <c r="I2" s="222" t="s">
        <v>122</v>
      </c>
      <c r="J2" s="220"/>
      <c r="K2" s="220"/>
      <c r="L2" s="220"/>
      <c r="M2" s="220"/>
      <c r="N2" s="221"/>
      <c r="O2" s="93"/>
      <c r="P2" s="93"/>
      <c r="Q2" s="93"/>
      <c r="R2" s="93"/>
      <c r="S2" s="93"/>
      <c r="T2" s="93"/>
      <c r="U2" s="93"/>
      <c r="V2" s="93"/>
      <c r="W2" s="93"/>
      <c r="X2" s="93"/>
      <c r="Y2" s="93"/>
      <c r="Z2" s="93"/>
      <c r="AA2" s="93"/>
    </row>
    <row r="3" spans="1:27" s="74" customFormat="1" ht="15" customHeight="1">
      <c r="A3" s="218"/>
      <c r="B3" s="219"/>
      <c r="C3" s="220"/>
      <c r="D3" s="220"/>
      <c r="E3" s="220"/>
      <c r="F3" s="220"/>
      <c r="G3" s="220"/>
      <c r="H3" s="221"/>
      <c r="I3" s="222"/>
      <c r="J3" s="220"/>
      <c r="K3" s="220"/>
      <c r="L3" s="220"/>
      <c r="M3" s="220"/>
      <c r="N3" s="221"/>
      <c r="O3" s="93"/>
      <c r="P3" s="93"/>
      <c r="Q3" s="93"/>
      <c r="R3" s="93"/>
      <c r="S3" s="93"/>
      <c r="T3" s="93"/>
      <c r="U3" s="93"/>
      <c r="V3" s="93"/>
      <c r="W3" s="93"/>
      <c r="X3" s="93"/>
      <c r="Y3" s="93"/>
      <c r="Z3" s="93"/>
      <c r="AA3" s="93"/>
    </row>
    <row r="4" spans="1:27" s="74" customFormat="1" ht="11.45" customHeight="1">
      <c r="A4" s="212" t="s">
        <v>28</v>
      </c>
      <c r="B4" s="213" t="s">
        <v>116</v>
      </c>
      <c r="C4" s="213" t="s">
        <v>1</v>
      </c>
      <c r="D4" s="217" t="s">
        <v>33</v>
      </c>
      <c r="E4" s="217" t="s">
        <v>34</v>
      </c>
      <c r="F4" s="223" t="s">
        <v>2</v>
      </c>
      <c r="G4" s="223"/>
      <c r="H4" s="224"/>
      <c r="I4" s="225" t="s">
        <v>2</v>
      </c>
      <c r="J4" s="223"/>
      <c r="K4" s="223"/>
      <c r="L4" s="223"/>
      <c r="M4" s="223" t="s">
        <v>35</v>
      </c>
      <c r="N4" s="224" t="s">
        <v>36</v>
      </c>
      <c r="O4" s="93"/>
      <c r="P4" s="93"/>
      <c r="Q4" s="93"/>
      <c r="R4" s="93"/>
      <c r="S4" s="93"/>
      <c r="T4" s="93"/>
      <c r="U4" s="93"/>
      <c r="V4" s="93"/>
      <c r="W4" s="93"/>
      <c r="X4" s="93"/>
      <c r="Y4" s="93"/>
      <c r="Z4" s="93"/>
      <c r="AA4" s="93"/>
    </row>
    <row r="5" spans="1:27" s="74" customFormat="1" ht="11.45" customHeight="1">
      <c r="A5" s="212"/>
      <c r="B5" s="213"/>
      <c r="C5" s="213"/>
      <c r="D5" s="217"/>
      <c r="E5" s="217"/>
      <c r="F5" s="223"/>
      <c r="G5" s="223"/>
      <c r="H5" s="224"/>
      <c r="I5" s="225"/>
      <c r="J5" s="223"/>
      <c r="K5" s="223"/>
      <c r="L5" s="223"/>
      <c r="M5" s="223"/>
      <c r="N5" s="224"/>
      <c r="O5" s="93"/>
      <c r="P5" s="93"/>
      <c r="Q5" s="93"/>
      <c r="R5" s="93"/>
      <c r="S5" s="93"/>
      <c r="T5" s="93"/>
      <c r="U5" s="93"/>
      <c r="V5" s="93"/>
      <c r="W5" s="93"/>
      <c r="X5" s="93"/>
      <c r="Y5" s="93"/>
      <c r="Z5" s="93"/>
      <c r="AA5" s="93"/>
    </row>
    <row r="6" spans="1:27" s="74" customFormat="1" ht="11.45" customHeight="1">
      <c r="A6" s="212"/>
      <c r="B6" s="213"/>
      <c r="C6" s="213"/>
      <c r="D6" s="217"/>
      <c r="E6" s="217"/>
      <c r="F6" s="217" t="s">
        <v>3</v>
      </c>
      <c r="G6" s="217" t="s">
        <v>970</v>
      </c>
      <c r="H6" s="216" t="s">
        <v>971</v>
      </c>
      <c r="I6" s="212" t="s">
        <v>972</v>
      </c>
      <c r="J6" s="217" t="s">
        <v>973</v>
      </c>
      <c r="K6" s="217" t="s">
        <v>974</v>
      </c>
      <c r="L6" s="217" t="s">
        <v>975</v>
      </c>
      <c r="M6" s="223"/>
      <c r="N6" s="224"/>
      <c r="O6" s="93"/>
      <c r="P6" s="93"/>
      <c r="Q6" s="93"/>
      <c r="R6" s="93"/>
      <c r="S6" s="93"/>
      <c r="T6" s="93"/>
      <c r="U6" s="93"/>
      <c r="V6" s="93"/>
      <c r="W6" s="93"/>
      <c r="X6" s="93"/>
      <c r="Y6" s="93"/>
      <c r="Z6" s="93"/>
      <c r="AA6" s="93"/>
    </row>
    <row r="7" spans="1:27" s="74" customFormat="1" ht="11.45" customHeight="1">
      <c r="A7" s="212"/>
      <c r="B7" s="213"/>
      <c r="C7" s="213"/>
      <c r="D7" s="217"/>
      <c r="E7" s="217"/>
      <c r="F7" s="217"/>
      <c r="G7" s="217"/>
      <c r="H7" s="216"/>
      <c r="I7" s="212"/>
      <c r="J7" s="217"/>
      <c r="K7" s="217"/>
      <c r="L7" s="217"/>
      <c r="M7" s="223"/>
      <c r="N7" s="224"/>
      <c r="O7" s="93"/>
      <c r="P7" s="93"/>
      <c r="Q7" s="93"/>
      <c r="R7" s="93"/>
      <c r="S7" s="93"/>
      <c r="T7" s="93"/>
      <c r="U7" s="93"/>
      <c r="V7" s="93"/>
      <c r="W7" s="93"/>
      <c r="X7" s="93"/>
      <c r="Y7" s="93"/>
      <c r="Z7" s="93"/>
      <c r="AA7" s="93"/>
    </row>
    <row r="8" spans="1:27" s="74" customFormat="1" ht="11.45" customHeight="1">
      <c r="A8" s="212"/>
      <c r="B8" s="213"/>
      <c r="C8" s="213"/>
      <c r="D8" s="217"/>
      <c r="E8" s="217"/>
      <c r="F8" s="217"/>
      <c r="G8" s="217"/>
      <c r="H8" s="216"/>
      <c r="I8" s="212"/>
      <c r="J8" s="217"/>
      <c r="K8" s="217"/>
      <c r="L8" s="217"/>
      <c r="M8" s="223"/>
      <c r="N8" s="224"/>
      <c r="O8" s="93"/>
      <c r="P8" s="93"/>
      <c r="Q8" s="93"/>
      <c r="R8" s="93"/>
      <c r="S8" s="93"/>
      <c r="T8" s="93"/>
      <c r="U8" s="93"/>
      <c r="V8" s="93"/>
      <c r="W8" s="93"/>
      <c r="X8" s="93"/>
      <c r="Y8" s="93"/>
      <c r="Z8" s="93"/>
      <c r="AA8" s="93"/>
    </row>
    <row r="9" spans="1:27" s="74" customFormat="1" ht="11.45" customHeight="1">
      <c r="A9" s="212"/>
      <c r="B9" s="213"/>
      <c r="C9" s="213"/>
      <c r="D9" s="217"/>
      <c r="E9" s="217"/>
      <c r="F9" s="217"/>
      <c r="G9" s="217"/>
      <c r="H9" s="216"/>
      <c r="I9" s="212"/>
      <c r="J9" s="217"/>
      <c r="K9" s="217"/>
      <c r="L9" s="217"/>
      <c r="M9" s="223"/>
      <c r="N9" s="224"/>
      <c r="O9" s="93"/>
      <c r="P9" s="93"/>
      <c r="Q9" s="93"/>
      <c r="R9" s="93"/>
      <c r="S9" s="93"/>
      <c r="T9" s="93"/>
      <c r="U9" s="93"/>
      <c r="V9" s="93"/>
      <c r="W9" s="93"/>
      <c r="X9" s="93"/>
      <c r="Y9" s="93"/>
      <c r="Z9" s="93"/>
      <c r="AA9" s="93"/>
    </row>
    <row r="10" spans="1:27" s="74" customFormat="1" ht="11.45" customHeight="1">
      <c r="A10" s="212"/>
      <c r="B10" s="213"/>
      <c r="C10" s="213"/>
      <c r="D10" s="217"/>
      <c r="E10" s="217"/>
      <c r="F10" s="217"/>
      <c r="G10" s="217"/>
      <c r="H10" s="216"/>
      <c r="I10" s="212"/>
      <c r="J10" s="217"/>
      <c r="K10" s="217"/>
      <c r="L10" s="217"/>
      <c r="M10" s="223"/>
      <c r="N10" s="224"/>
      <c r="O10" s="93"/>
      <c r="P10" s="93"/>
      <c r="Q10" s="93"/>
      <c r="R10" s="93"/>
      <c r="S10" s="93"/>
      <c r="T10" s="93"/>
      <c r="U10" s="93"/>
      <c r="V10" s="93"/>
      <c r="W10" s="93"/>
      <c r="X10" s="93"/>
      <c r="Y10" s="93"/>
      <c r="Z10" s="93"/>
      <c r="AA10" s="93"/>
    </row>
    <row r="11" spans="1:27" ht="11.45" customHeight="1">
      <c r="A11" s="212"/>
      <c r="B11" s="213"/>
      <c r="C11" s="213"/>
      <c r="D11" s="217"/>
      <c r="E11" s="217"/>
      <c r="F11" s="217"/>
      <c r="G11" s="217"/>
      <c r="H11" s="216"/>
      <c r="I11" s="212"/>
      <c r="J11" s="217"/>
      <c r="K11" s="217"/>
      <c r="L11" s="217"/>
      <c r="M11" s="223"/>
      <c r="N11" s="224"/>
    </row>
    <row r="12" spans="1:27" ht="11.45" customHeight="1">
      <c r="A12" s="212"/>
      <c r="B12" s="213"/>
      <c r="C12" s="213"/>
      <c r="D12" s="217"/>
      <c r="E12" s="217"/>
      <c r="F12" s="217"/>
      <c r="G12" s="217"/>
      <c r="H12" s="216"/>
      <c r="I12" s="212"/>
      <c r="J12" s="217"/>
      <c r="K12" s="217"/>
      <c r="L12" s="217"/>
      <c r="M12" s="223"/>
      <c r="N12" s="224"/>
    </row>
    <row r="13" spans="1:27" ht="11.45" customHeight="1">
      <c r="A13" s="212"/>
      <c r="B13" s="213"/>
      <c r="C13" s="213"/>
      <c r="D13" s="217"/>
      <c r="E13" s="217"/>
      <c r="F13" s="217"/>
      <c r="G13" s="217"/>
      <c r="H13" s="216"/>
      <c r="I13" s="212"/>
      <c r="J13" s="217"/>
      <c r="K13" s="217"/>
      <c r="L13" s="217"/>
      <c r="M13" s="223"/>
      <c r="N13" s="224"/>
    </row>
    <row r="14" spans="1:27" ht="11.45" customHeight="1">
      <c r="A14" s="212"/>
      <c r="B14" s="213"/>
      <c r="C14" s="213"/>
      <c r="D14" s="217"/>
      <c r="E14" s="217"/>
      <c r="F14" s="217" t="s">
        <v>0</v>
      </c>
      <c r="G14" s="217"/>
      <c r="H14" s="216"/>
      <c r="I14" s="212" t="s">
        <v>0</v>
      </c>
      <c r="J14" s="217"/>
      <c r="K14" s="217"/>
      <c r="L14" s="217"/>
      <c r="M14" s="223"/>
      <c r="N14" s="224"/>
    </row>
    <row r="15" spans="1:27" ht="11.45" customHeight="1">
      <c r="A15" s="212"/>
      <c r="B15" s="213"/>
      <c r="C15" s="213"/>
      <c r="D15" s="217"/>
      <c r="E15" s="217"/>
      <c r="F15" s="217"/>
      <c r="G15" s="217"/>
      <c r="H15" s="216"/>
      <c r="I15" s="212"/>
      <c r="J15" s="217"/>
      <c r="K15" s="217"/>
      <c r="L15" s="217"/>
      <c r="M15" s="223"/>
      <c r="N15" s="224"/>
    </row>
    <row r="16" spans="1:27" ht="11.45" customHeight="1">
      <c r="A16" s="212"/>
      <c r="B16" s="213"/>
      <c r="C16" s="213"/>
      <c r="D16" s="217"/>
      <c r="E16" s="217"/>
      <c r="F16" s="217"/>
      <c r="G16" s="217"/>
      <c r="H16" s="216"/>
      <c r="I16" s="212"/>
      <c r="J16" s="217"/>
      <c r="K16" s="217"/>
      <c r="L16" s="217"/>
      <c r="M16" s="223"/>
      <c r="N16" s="224"/>
    </row>
    <row r="17" spans="1:27" s="83" customFormat="1" ht="11.45" customHeight="1">
      <c r="A17" s="64">
        <v>1</v>
      </c>
      <c r="B17" s="65">
        <v>2</v>
      </c>
      <c r="C17" s="66">
        <v>3</v>
      </c>
      <c r="D17" s="66">
        <v>4</v>
      </c>
      <c r="E17" s="66">
        <v>5</v>
      </c>
      <c r="F17" s="66">
        <v>6</v>
      </c>
      <c r="G17" s="66">
        <v>7</v>
      </c>
      <c r="H17" s="67">
        <v>8</v>
      </c>
      <c r="I17" s="89">
        <v>9</v>
      </c>
      <c r="J17" s="66">
        <v>10</v>
      </c>
      <c r="K17" s="66">
        <v>11</v>
      </c>
      <c r="L17" s="66">
        <v>12</v>
      </c>
      <c r="M17" s="66">
        <v>13</v>
      </c>
      <c r="N17" s="67">
        <v>14</v>
      </c>
      <c r="O17" s="92"/>
      <c r="P17" s="92"/>
      <c r="Q17" s="92"/>
      <c r="R17" s="92"/>
      <c r="S17" s="92"/>
      <c r="T17" s="92"/>
      <c r="U17" s="92"/>
      <c r="V17" s="92"/>
      <c r="W17" s="92"/>
      <c r="X17" s="92"/>
      <c r="Y17" s="92"/>
      <c r="Z17" s="92"/>
      <c r="AA17" s="92"/>
    </row>
    <row r="18" spans="1:27" s="71" customFormat="1" ht="20.100000000000001" customHeight="1">
      <c r="A18" s="88"/>
      <c r="B18" s="84"/>
      <c r="C18" s="231" t="s">
        <v>969</v>
      </c>
      <c r="D18" s="232"/>
      <c r="E18" s="232"/>
      <c r="F18" s="232"/>
      <c r="G18" s="232"/>
      <c r="H18" s="232"/>
      <c r="I18" s="232" t="s">
        <v>969</v>
      </c>
      <c r="J18" s="232"/>
      <c r="K18" s="232"/>
      <c r="L18" s="232"/>
      <c r="M18" s="232"/>
      <c r="N18" s="232"/>
      <c r="O18" s="95"/>
      <c r="P18" s="95"/>
      <c r="Q18" s="95"/>
      <c r="R18" s="95"/>
      <c r="S18" s="95"/>
      <c r="T18" s="95"/>
      <c r="U18" s="95"/>
      <c r="V18" s="95"/>
      <c r="W18" s="95"/>
      <c r="X18" s="95"/>
      <c r="Y18" s="95"/>
      <c r="Z18" s="95"/>
      <c r="AA18" s="96"/>
    </row>
    <row r="19" spans="1:27" s="71" customFormat="1" ht="11.1" customHeight="1">
      <c r="A19" s="69">
        <f>IF(B19&lt;&gt;"",COUNTA($B$19:B19),"")</f>
        <v>1</v>
      </c>
      <c r="B19" s="78" t="s">
        <v>70</v>
      </c>
      <c r="C19" s="161">
        <v>472915</v>
      </c>
      <c r="D19" s="161">
        <v>67920</v>
      </c>
      <c r="E19" s="161">
        <v>232029</v>
      </c>
      <c r="F19" s="161">
        <v>6824</v>
      </c>
      <c r="G19" s="161">
        <v>11980</v>
      </c>
      <c r="H19" s="161">
        <v>17779</v>
      </c>
      <c r="I19" s="161">
        <v>24058</v>
      </c>
      <c r="J19" s="161">
        <v>60925</v>
      </c>
      <c r="K19" s="161">
        <v>37017</v>
      </c>
      <c r="L19" s="161">
        <v>73446</v>
      </c>
      <c r="M19" s="161">
        <v>63038</v>
      </c>
      <c r="N19" s="161">
        <v>109927</v>
      </c>
      <c r="O19" s="95"/>
      <c r="P19" s="95"/>
      <c r="Q19" s="95"/>
      <c r="R19" s="95"/>
      <c r="S19" s="95"/>
      <c r="T19" s="95"/>
      <c r="U19" s="95"/>
      <c r="V19" s="95"/>
      <c r="W19" s="95"/>
      <c r="X19" s="95"/>
      <c r="Y19" s="95"/>
      <c r="Z19" s="95"/>
      <c r="AA19" s="96"/>
    </row>
    <row r="20" spans="1:27" s="71" customFormat="1" ht="11.1" customHeight="1">
      <c r="A20" s="69">
        <f>IF(B20&lt;&gt;"",COUNTA($B$19:B20),"")</f>
        <v>2</v>
      </c>
      <c r="B20" s="78" t="s">
        <v>71</v>
      </c>
      <c r="C20" s="161">
        <v>168397</v>
      </c>
      <c r="D20" s="161">
        <v>12200</v>
      </c>
      <c r="E20" s="161">
        <v>108849</v>
      </c>
      <c r="F20" s="161">
        <v>6116</v>
      </c>
      <c r="G20" s="161">
        <v>15433</v>
      </c>
      <c r="H20" s="161">
        <v>19588</v>
      </c>
      <c r="I20" s="161">
        <v>9487</v>
      </c>
      <c r="J20" s="161">
        <v>18791</v>
      </c>
      <c r="K20" s="161">
        <v>14439</v>
      </c>
      <c r="L20" s="161">
        <v>24994</v>
      </c>
      <c r="M20" s="161">
        <v>14498</v>
      </c>
      <c r="N20" s="161">
        <v>32850</v>
      </c>
      <c r="O20" s="95"/>
      <c r="P20" s="95"/>
      <c r="Q20" s="95"/>
      <c r="R20" s="95"/>
      <c r="S20" s="95"/>
      <c r="T20" s="95"/>
      <c r="U20" s="95"/>
      <c r="V20" s="95"/>
      <c r="W20" s="95"/>
      <c r="X20" s="95"/>
      <c r="Y20" s="95"/>
      <c r="Z20" s="95"/>
      <c r="AA20" s="96"/>
    </row>
    <row r="21" spans="1:27" s="71" customFormat="1" ht="21.6" customHeight="1">
      <c r="A21" s="69">
        <f>IF(B21&lt;&gt;"",COUNTA($B$19:B21),"")</f>
        <v>3</v>
      </c>
      <c r="B21" s="79" t="s">
        <v>628</v>
      </c>
      <c r="C21" s="161" t="s">
        <v>8</v>
      </c>
      <c r="D21" s="161" t="s">
        <v>8</v>
      </c>
      <c r="E21" s="161" t="s">
        <v>8</v>
      </c>
      <c r="F21" s="161" t="s">
        <v>8</v>
      </c>
      <c r="G21" s="161" t="s">
        <v>8</v>
      </c>
      <c r="H21" s="161" t="s">
        <v>8</v>
      </c>
      <c r="I21" s="161" t="s">
        <v>8</v>
      </c>
      <c r="J21" s="161" t="s">
        <v>8</v>
      </c>
      <c r="K21" s="161" t="s">
        <v>8</v>
      </c>
      <c r="L21" s="161" t="s">
        <v>8</v>
      </c>
      <c r="M21" s="161" t="s">
        <v>8</v>
      </c>
      <c r="N21" s="161" t="s">
        <v>8</v>
      </c>
      <c r="O21" s="95"/>
      <c r="P21" s="95"/>
      <c r="Q21" s="95"/>
      <c r="R21" s="95"/>
      <c r="S21" s="95"/>
      <c r="T21" s="95"/>
      <c r="U21" s="95"/>
      <c r="V21" s="95"/>
      <c r="W21" s="95"/>
      <c r="X21" s="95"/>
      <c r="Y21" s="95"/>
      <c r="Z21" s="95"/>
      <c r="AA21" s="96"/>
    </row>
    <row r="22" spans="1:27" s="71" customFormat="1" ht="11.1" customHeight="1">
      <c r="A22" s="69">
        <f>IF(B22&lt;&gt;"",COUNTA($B$19:B22),"")</f>
        <v>4</v>
      </c>
      <c r="B22" s="78" t="s">
        <v>72</v>
      </c>
      <c r="C22" s="161">
        <v>592</v>
      </c>
      <c r="D22" s="161">
        <v>1</v>
      </c>
      <c r="E22" s="161">
        <v>555</v>
      </c>
      <c r="F22" s="161">
        <v>42</v>
      </c>
      <c r="G22" s="161">
        <v>228</v>
      </c>
      <c r="H22" s="161">
        <v>113</v>
      </c>
      <c r="I22" s="161">
        <v>87</v>
      </c>
      <c r="J22" s="161">
        <v>36</v>
      </c>
      <c r="K22" s="161">
        <v>49</v>
      </c>
      <c r="L22" s="161" t="s">
        <v>8</v>
      </c>
      <c r="M22" s="161">
        <v>36</v>
      </c>
      <c r="N22" s="161" t="s">
        <v>8</v>
      </c>
      <c r="O22" s="95"/>
      <c r="P22" s="95"/>
      <c r="Q22" s="95"/>
      <c r="R22" s="95"/>
      <c r="S22" s="95"/>
      <c r="T22" s="95"/>
      <c r="U22" s="95"/>
      <c r="V22" s="95"/>
      <c r="W22" s="95"/>
      <c r="X22" s="95"/>
      <c r="Y22" s="95"/>
      <c r="Z22" s="95"/>
      <c r="AA22" s="96"/>
    </row>
    <row r="23" spans="1:27" s="71" customFormat="1" ht="11.1" customHeight="1">
      <c r="A23" s="69">
        <f>IF(B23&lt;&gt;"",COUNTA($B$19:B23),"")</f>
        <v>5</v>
      </c>
      <c r="B23" s="78" t="s">
        <v>73</v>
      </c>
      <c r="C23" s="161">
        <v>176412</v>
      </c>
      <c r="D23" s="161">
        <v>18242</v>
      </c>
      <c r="E23" s="161">
        <v>39927</v>
      </c>
      <c r="F23" s="161">
        <v>1447</v>
      </c>
      <c r="G23" s="161">
        <v>3433</v>
      </c>
      <c r="H23" s="161">
        <v>7792</v>
      </c>
      <c r="I23" s="161">
        <v>6150</v>
      </c>
      <c r="J23" s="161">
        <v>9300</v>
      </c>
      <c r="K23" s="161">
        <v>4654</v>
      </c>
      <c r="L23" s="161">
        <v>7152</v>
      </c>
      <c r="M23" s="161">
        <v>84204</v>
      </c>
      <c r="N23" s="161">
        <v>34039</v>
      </c>
      <c r="O23" s="95"/>
      <c r="P23" s="95"/>
      <c r="Q23" s="95"/>
      <c r="R23" s="95"/>
      <c r="S23" s="95"/>
      <c r="T23" s="95"/>
      <c r="U23" s="95"/>
      <c r="V23" s="95"/>
      <c r="W23" s="95"/>
      <c r="X23" s="95"/>
      <c r="Y23" s="95"/>
      <c r="Z23" s="95"/>
      <c r="AA23" s="96"/>
    </row>
    <row r="24" spans="1:27" s="71" customFormat="1" ht="11.1" customHeight="1">
      <c r="A24" s="69">
        <f>IF(B24&lt;&gt;"",COUNTA($B$19:B24),"")</f>
        <v>6</v>
      </c>
      <c r="B24" s="78" t="s">
        <v>74</v>
      </c>
      <c r="C24" s="161">
        <v>86554</v>
      </c>
      <c r="D24" s="161">
        <v>26</v>
      </c>
      <c r="E24" s="161">
        <v>78422</v>
      </c>
      <c r="F24" s="161">
        <v>154</v>
      </c>
      <c r="G24" s="161">
        <v>113</v>
      </c>
      <c r="H24" s="161">
        <v>2821</v>
      </c>
      <c r="I24" s="161">
        <v>13568</v>
      </c>
      <c r="J24" s="161">
        <v>46294</v>
      </c>
      <c r="K24" s="161">
        <v>15297</v>
      </c>
      <c r="L24" s="161">
        <v>175</v>
      </c>
      <c r="M24" s="161">
        <v>7812</v>
      </c>
      <c r="N24" s="161">
        <v>295</v>
      </c>
      <c r="O24" s="95"/>
      <c r="P24" s="95"/>
      <c r="Q24" s="95"/>
      <c r="R24" s="95"/>
      <c r="S24" s="95"/>
      <c r="T24" s="95"/>
      <c r="U24" s="95"/>
      <c r="V24" s="95"/>
      <c r="W24" s="95"/>
      <c r="X24" s="95"/>
      <c r="Y24" s="95"/>
      <c r="Z24" s="95"/>
      <c r="AA24" s="96"/>
    </row>
    <row r="25" spans="1:27" s="71" customFormat="1" ht="20.100000000000001" customHeight="1">
      <c r="A25" s="70">
        <f>IF(B25&lt;&gt;"",COUNTA($B$19:B25),"")</f>
        <v>7</v>
      </c>
      <c r="B25" s="80" t="s">
        <v>75</v>
      </c>
      <c r="C25" s="162">
        <v>731762</v>
      </c>
      <c r="D25" s="162">
        <v>98338</v>
      </c>
      <c r="E25" s="162">
        <v>302938</v>
      </c>
      <c r="F25" s="162">
        <v>14275</v>
      </c>
      <c r="G25" s="162">
        <v>30960</v>
      </c>
      <c r="H25" s="162">
        <v>42451</v>
      </c>
      <c r="I25" s="162">
        <v>26213</v>
      </c>
      <c r="J25" s="162">
        <v>42758</v>
      </c>
      <c r="K25" s="162">
        <v>40862</v>
      </c>
      <c r="L25" s="162">
        <v>105417</v>
      </c>
      <c r="M25" s="162">
        <v>153965</v>
      </c>
      <c r="N25" s="162">
        <v>176522</v>
      </c>
      <c r="O25" s="95"/>
      <c r="P25" s="95"/>
      <c r="Q25" s="95"/>
      <c r="R25" s="95"/>
      <c r="S25" s="95"/>
      <c r="T25" s="95"/>
      <c r="U25" s="95"/>
      <c r="V25" s="95"/>
      <c r="W25" s="95"/>
      <c r="X25" s="95"/>
      <c r="Y25" s="95"/>
      <c r="Z25" s="95"/>
      <c r="AA25" s="96"/>
    </row>
    <row r="26" spans="1:27" s="71" customFormat="1" ht="21.6" customHeight="1">
      <c r="A26" s="69">
        <f>IF(B26&lt;&gt;"",COUNTA($B$19:B26),"")</f>
        <v>8</v>
      </c>
      <c r="B26" s="79" t="s">
        <v>76</v>
      </c>
      <c r="C26" s="161">
        <v>109955</v>
      </c>
      <c r="D26" s="161">
        <v>7310</v>
      </c>
      <c r="E26" s="161">
        <v>86447</v>
      </c>
      <c r="F26" s="161">
        <v>2767</v>
      </c>
      <c r="G26" s="161">
        <v>7812</v>
      </c>
      <c r="H26" s="161">
        <v>19251</v>
      </c>
      <c r="I26" s="161">
        <v>9398</v>
      </c>
      <c r="J26" s="161">
        <v>17520</v>
      </c>
      <c r="K26" s="161">
        <v>4007</v>
      </c>
      <c r="L26" s="161">
        <v>25692</v>
      </c>
      <c r="M26" s="161">
        <v>3139</v>
      </c>
      <c r="N26" s="161">
        <v>13059</v>
      </c>
      <c r="O26" s="95"/>
      <c r="P26" s="95"/>
      <c r="Q26" s="95"/>
      <c r="R26" s="95"/>
      <c r="S26" s="95"/>
      <c r="T26" s="95"/>
      <c r="U26" s="95"/>
      <c r="V26" s="95"/>
      <c r="W26" s="95"/>
      <c r="X26" s="95"/>
      <c r="Y26" s="95"/>
      <c r="Z26" s="95"/>
      <c r="AA26" s="96"/>
    </row>
    <row r="27" spans="1:27" s="71" customFormat="1" ht="11.1" customHeight="1">
      <c r="A27" s="69">
        <f>IF(B27&lt;&gt;"",COUNTA($B$19:B27),"")</f>
        <v>9</v>
      </c>
      <c r="B27" s="78" t="s">
        <v>77</v>
      </c>
      <c r="C27" s="161">
        <v>45637</v>
      </c>
      <c r="D27" s="161">
        <v>150</v>
      </c>
      <c r="E27" s="161">
        <v>34967</v>
      </c>
      <c r="F27" s="161">
        <v>1775</v>
      </c>
      <c r="G27" s="161">
        <v>6088</v>
      </c>
      <c r="H27" s="161">
        <v>9263</v>
      </c>
      <c r="I27" s="161">
        <v>5898</v>
      </c>
      <c r="J27" s="161">
        <v>5550</v>
      </c>
      <c r="K27" s="161">
        <v>1476</v>
      </c>
      <c r="L27" s="161">
        <v>4917</v>
      </c>
      <c r="M27" s="161">
        <v>909</v>
      </c>
      <c r="N27" s="161">
        <v>9611</v>
      </c>
      <c r="O27" s="95"/>
      <c r="P27" s="95"/>
      <c r="Q27" s="95"/>
      <c r="R27" s="95"/>
      <c r="S27" s="95"/>
      <c r="T27" s="95"/>
      <c r="U27" s="95"/>
      <c r="V27" s="95"/>
      <c r="W27" s="95"/>
      <c r="X27" s="95"/>
      <c r="Y27" s="95"/>
      <c r="Z27" s="95"/>
      <c r="AA27" s="96"/>
    </row>
    <row r="28" spans="1:27" s="71" customFormat="1" ht="11.1" customHeight="1">
      <c r="A28" s="69">
        <f>IF(B28&lt;&gt;"",COUNTA($B$19:B28),"")</f>
        <v>10</v>
      </c>
      <c r="B28" s="78" t="s">
        <v>78</v>
      </c>
      <c r="C28" s="161" t="s">
        <v>8</v>
      </c>
      <c r="D28" s="161" t="s">
        <v>8</v>
      </c>
      <c r="E28" s="161" t="s">
        <v>8</v>
      </c>
      <c r="F28" s="161" t="s">
        <v>8</v>
      </c>
      <c r="G28" s="161" t="s">
        <v>8</v>
      </c>
      <c r="H28" s="161" t="s">
        <v>8</v>
      </c>
      <c r="I28" s="161" t="s">
        <v>8</v>
      </c>
      <c r="J28" s="161" t="s">
        <v>8</v>
      </c>
      <c r="K28" s="161" t="s">
        <v>8</v>
      </c>
      <c r="L28" s="161" t="s">
        <v>8</v>
      </c>
      <c r="M28" s="161" t="s">
        <v>8</v>
      </c>
      <c r="N28" s="161" t="s">
        <v>8</v>
      </c>
      <c r="O28" s="95"/>
      <c r="P28" s="95"/>
      <c r="Q28" s="95"/>
      <c r="R28" s="95"/>
      <c r="S28" s="95"/>
      <c r="T28" s="95"/>
      <c r="U28" s="95"/>
      <c r="V28" s="95"/>
      <c r="W28" s="95"/>
      <c r="X28" s="95"/>
      <c r="Y28" s="95"/>
      <c r="Z28" s="95"/>
      <c r="AA28" s="96"/>
    </row>
    <row r="29" spans="1:27" s="71" customFormat="1" ht="11.1" customHeight="1">
      <c r="A29" s="69">
        <f>IF(B29&lt;&gt;"",COUNTA($B$19:B29),"")</f>
        <v>11</v>
      </c>
      <c r="B29" s="78" t="s">
        <v>79</v>
      </c>
      <c r="C29" s="161">
        <v>1786</v>
      </c>
      <c r="D29" s="161">
        <v>312</v>
      </c>
      <c r="E29" s="161">
        <v>1465</v>
      </c>
      <c r="F29" s="161">
        <v>19</v>
      </c>
      <c r="G29" s="161">
        <v>147</v>
      </c>
      <c r="H29" s="161">
        <v>325</v>
      </c>
      <c r="I29" s="161">
        <v>939</v>
      </c>
      <c r="J29" s="161">
        <v>10</v>
      </c>
      <c r="K29" s="161">
        <v>25</v>
      </c>
      <c r="L29" s="161" t="s">
        <v>8</v>
      </c>
      <c r="M29" s="161">
        <v>2</v>
      </c>
      <c r="N29" s="161">
        <v>7</v>
      </c>
      <c r="O29" s="95"/>
      <c r="P29" s="95"/>
      <c r="Q29" s="95"/>
      <c r="R29" s="95"/>
      <c r="S29" s="95"/>
      <c r="T29" s="95"/>
      <c r="U29" s="95"/>
      <c r="V29" s="95"/>
      <c r="W29" s="95"/>
      <c r="X29" s="95"/>
      <c r="Y29" s="95"/>
      <c r="Z29" s="95"/>
      <c r="AA29" s="96"/>
    </row>
    <row r="30" spans="1:27" s="71" customFormat="1" ht="11.1" customHeight="1">
      <c r="A30" s="69">
        <f>IF(B30&lt;&gt;"",COUNTA($B$19:B30),"")</f>
        <v>12</v>
      </c>
      <c r="B30" s="78" t="s">
        <v>74</v>
      </c>
      <c r="C30" s="161">
        <v>889</v>
      </c>
      <c r="D30" s="161" t="s">
        <v>8</v>
      </c>
      <c r="E30" s="161">
        <v>610</v>
      </c>
      <c r="F30" s="161">
        <v>3</v>
      </c>
      <c r="G30" s="161">
        <v>543</v>
      </c>
      <c r="H30" s="161">
        <v>2</v>
      </c>
      <c r="I30" s="161" t="s">
        <v>8</v>
      </c>
      <c r="J30" s="161">
        <v>62</v>
      </c>
      <c r="K30" s="161" t="s">
        <v>8</v>
      </c>
      <c r="L30" s="161" t="s">
        <v>8</v>
      </c>
      <c r="M30" s="161">
        <v>279</v>
      </c>
      <c r="N30" s="161" t="s">
        <v>8</v>
      </c>
      <c r="O30" s="95"/>
      <c r="P30" s="95"/>
      <c r="Q30" s="95"/>
      <c r="R30" s="95"/>
      <c r="S30" s="95"/>
      <c r="T30" s="95"/>
      <c r="U30" s="95"/>
      <c r="V30" s="95"/>
      <c r="W30" s="95"/>
      <c r="X30" s="95"/>
      <c r="Y30" s="95"/>
      <c r="Z30" s="95"/>
      <c r="AA30" s="96"/>
    </row>
    <row r="31" spans="1:27" s="71" customFormat="1" ht="20.100000000000001" customHeight="1">
      <c r="A31" s="70">
        <f>IF(B31&lt;&gt;"",COUNTA($B$19:B31),"")</f>
        <v>13</v>
      </c>
      <c r="B31" s="80" t="s">
        <v>80</v>
      </c>
      <c r="C31" s="162">
        <v>110852</v>
      </c>
      <c r="D31" s="162">
        <v>7622</v>
      </c>
      <c r="E31" s="162">
        <v>87302</v>
      </c>
      <c r="F31" s="162">
        <v>2783</v>
      </c>
      <c r="G31" s="162">
        <v>7416</v>
      </c>
      <c r="H31" s="162">
        <v>19574</v>
      </c>
      <c r="I31" s="162">
        <v>10337</v>
      </c>
      <c r="J31" s="162">
        <v>17468</v>
      </c>
      <c r="K31" s="162">
        <v>4032</v>
      </c>
      <c r="L31" s="162">
        <v>25692</v>
      </c>
      <c r="M31" s="162">
        <v>2862</v>
      </c>
      <c r="N31" s="162">
        <v>13066</v>
      </c>
      <c r="O31" s="95"/>
      <c r="P31" s="95"/>
      <c r="Q31" s="95"/>
      <c r="R31" s="95"/>
      <c r="S31" s="95"/>
      <c r="T31" s="95"/>
      <c r="U31" s="95"/>
      <c r="V31" s="95"/>
      <c r="W31" s="95"/>
      <c r="X31" s="95"/>
      <c r="Y31" s="95"/>
      <c r="Z31" s="95"/>
      <c r="AA31" s="96"/>
    </row>
    <row r="32" spans="1:27" s="71" customFormat="1" ht="20.100000000000001" customHeight="1">
      <c r="A32" s="70">
        <f>IF(B32&lt;&gt;"",COUNTA($B$19:B32),"")</f>
        <v>14</v>
      </c>
      <c r="B32" s="80" t="s">
        <v>81</v>
      </c>
      <c r="C32" s="162">
        <v>842614</v>
      </c>
      <c r="D32" s="162">
        <v>105960</v>
      </c>
      <c r="E32" s="162">
        <v>390240</v>
      </c>
      <c r="F32" s="162">
        <v>17058</v>
      </c>
      <c r="G32" s="162">
        <v>38376</v>
      </c>
      <c r="H32" s="162">
        <v>62025</v>
      </c>
      <c r="I32" s="162">
        <v>36550</v>
      </c>
      <c r="J32" s="162">
        <v>60226</v>
      </c>
      <c r="K32" s="162">
        <v>44895</v>
      </c>
      <c r="L32" s="162">
        <v>131109</v>
      </c>
      <c r="M32" s="162">
        <v>156826</v>
      </c>
      <c r="N32" s="162">
        <v>189588</v>
      </c>
      <c r="O32" s="95"/>
      <c r="P32" s="95"/>
      <c r="Q32" s="95"/>
      <c r="R32" s="95"/>
      <c r="S32" s="95"/>
      <c r="T32" s="95"/>
      <c r="U32" s="95"/>
      <c r="V32" s="95"/>
      <c r="W32" s="95"/>
      <c r="X32" s="95"/>
      <c r="Y32" s="95"/>
      <c r="Z32" s="95"/>
      <c r="AA32" s="96"/>
    </row>
    <row r="33" spans="1:27" s="71" customFormat="1" ht="11.1" customHeight="1">
      <c r="A33" s="69">
        <f>IF(B33&lt;&gt;"",COUNTA($B$19:B33),"")</f>
        <v>15</v>
      </c>
      <c r="B33" s="78" t="s">
        <v>82</v>
      </c>
      <c r="C33" s="161" t="s">
        <v>8</v>
      </c>
      <c r="D33" s="161" t="s">
        <v>8</v>
      </c>
      <c r="E33" s="161" t="s">
        <v>8</v>
      </c>
      <c r="F33" s="161" t="s">
        <v>8</v>
      </c>
      <c r="G33" s="161" t="s">
        <v>8</v>
      </c>
      <c r="H33" s="161" t="s">
        <v>8</v>
      </c>
      <c r="I33" s="161" t="s">
        <v>8</v>
      </c>
      <c r="J33" s="161" t="s">
        <v>8</v>
      </c>
      <c r="K33" s="161" t="s">
        <v>8</v>
      </c>
      <c r="L33" s="161" t="s">
        <v>8</v>
      </c>
      <c r="M33" s="161" t="s">
        <v>8</v>
      </c>
      <c r="N33" s="161" t="s">
        <v>8</v>
      </c>
      <c r="O33" s="95"/>
      <c r="P33" s="95"/>
      <c r="Q33" s="95"/>
      <c r="R33" s="95"/>
      <c r="S33" s="95"/>
      <c r="T33" s="95"/>
      <c r="U33" s="95"/>
      <c r="V33" s="95"/>
      <c r="W33" s="95"/>
      <c r="X33" s="95"/>
      <c r="Y33" s="95"/>
      <c r="Z33" s="95"/>
      <c r="AA33" s="96"/>
    </row>
    <row r="34" spans="1:27" s="71" customFormat="1" ht="11.1" customHeight="1">
      <c r="A34" s="69">
        <f>IF(B34&lt;&gt;"",COUNTA($B$19:B34),"")</f>
        <v>16</v>
      </c>
      <c r="B34" s="78" t="s">
        <v>83</v>
      </c>
      <c r="C34" s="161" t="s">
        <v>8</v>
      </c>
      <c r="D34" s="161" t="s">
        <v>8</v>
      </c>
      <c r="E34" s="161" t="s">
        <v>8</v>
      </c>
      <c r="F34" s="161" t="s">
        <v>8</v>
      </c>
      <c r="G34" s="161" t="s">
        <v>8</v>
      </c>
      <c r="H34" s="161" t="s">
        <v>8</v>
      </c>
      <c r="I34" s="161" t="s">
        <v>8</v>
      </c>
      <c r="J34" s="161" t="s">
        <v>8</v>
      </c>
      <c r="K34" s="161" t="s">
        <v>8</v>
      </c>
      <c r="L34" s="161" t="s">
        <v>8</v>
      </c>
      <c r="M34" s="161" t="s">
        <v>8</v>
      </c>
      <c r="N34" s="161" t="s">
        <v>8</v>
      </c>
      <c r="O34" s="95"/>
      <c r="P34" s="95"/>
      <c r="Q34" s="95"/>
      <c r="R34" s="95"/>
      <c r="S34" s="95"/>
      <c r="T34" s="95"/>
      <c r="U34" s="95"/>
      <c r="V34" s="95"/>
      <c r="W34" s="95"/>
      <c r="X34" s="95"/>
      <c r="Y34" s="95"/>
      <c r="Z34" s="95"/>
      <c r="AA34" s="96"/>
    </row>
    <row r="35" spans="1:27" s="71" customFormat="1" ht="11.1" customHeight="1">
      <c r="A35" s="69">
        <f>IF(B35&lt;&gt;"",COUNTA($B$19:B35),"")</f>
        <v>17</v>
      </c>
      <c r="B35" s="78" t="s">
        <v>99</v>
      </c>
      <c r="C35" s="161" t="s">
        <v>8</v>
      </c>
      <c r="D35" s="161" t="s">
        <v>8</v>
      </c>
      <c r="E35" s="161" t="s">
        <v>8</v>
      </c>
      <c r="F35" s="161" t="s">
        <v>8</v>
      </c>
      <c r="G35" s="161" t="s">
        <v>8</v>
      </c>
      <c r="H35" s="161" t="s">
        <v>8</v>
      </c>
      <c r="I35" s="161" t="s">
        <v>8</v>
      </c>
      <c r="J35" s="161" t="s">
        <v>8</v>
      </c>
      <c r="K35" s="161" t="s">
        <v>8</v>
      </c>
      <c r="L35" s="161" t="s">
        <v>8</v>
      </c>
      <c r="M35" s="161" t="s">
        <v>8</v>
      </c>
      <c r="N35" s="161" t="s">
        <v>8</v>
      </c>
      <c r="O35" s="95"/>
      <c r="P35" s="95"/>
      <c r="Q35" s="95"/>
      <c r="R35" s="95"/>
      <c r="S35" s="95"/>
      <c r="T35" s="95"/>
      <c r="U35" s="95"/>
      <c r="V35" s="95"/>
      <c r="W35" s="95"/>
      <c r="X35" s="95"/>
      <c r="Y35" s="95"/>
      <c r="Z35" s="95"/>
      <c r="AA35" s="96"/>
    </row>
    <row r="36" spans="1:27" s="71" customFormat="1" ht="11.1" customHeight="1">
      <c r="A36" s="69">
        <f>IF(B36&lt;&gt;"",COUNTA($B$19:B36),"")</f>
        <v>18</v>
      </c>
      <c r="B36" s="78" t="s">
        <v>100</v>
      </c>
      <c r="C36" s="161" t="s">
        <v>8</v>
      </c>
      <c r="D36" s="161" t="s">
        <v>8</v>
      </c>
      <c r="E36" s="161" t="s">
        <v>8</v>
      </c>
      <c r="F36" s="161" t="s">
        <v>8</v>
      </c>
      <c r="G36" s="161" t="s">
        <v>8</v>
      </c>
      <c r="H36" s="161" t="s">
        <v>8</v>
      </c>
      <c r="I36" s="161" t="s">
        <v>8</v>
      </c>
      <c r="J36" s="161" t="s">
        <v>8</v>
      </c>
      <c r="K36" s="161" t="s">
        <v>8</v>
      </c>
      <c r="L36" s="161" t="s">
        <v>8</v>
      </c>
      <c r="M36" s="161" t="s">
        <v>8</v>
      </c>
      <c r="N36" s="161" t="s">
        <v>8</v>
      </c>
      <c r="O36" s="95"/>
      <c r="P36" s="95"/>
      <c r="Q36" s="95"/>
      <c r="R36" s="95"/>
      <c r="S36" s="95"/>
      <c r="T36" s="95"/>
      <c r="U36" s="95"/>
      <c r="V36" s="95"/>
      <c r="W36" s="95"/>
      <c r="X36" s="95"/>
      <c r="Y36" s="95"/>
      <c r="Z36" s="95"/>
      <c r="AA36" s="96"/>
    </row>
    <row r="37" spans="1:27" s="71" customFormat="1" ht="11.1" customHeight="1">
      <c r="A37" s="69">
        <f>IF(B37&lt;&gt;"",COUNTA($B$19:B37),"")</f>
        <v>19</v>
      </c>
      <c r="B37" s="78" t="s">
        <v>27</v>
      </c>
      <c r="C37" s="161" t="s">
        <v>8</v>
      </c>
      <c r="D37" s="161" t="s">
        <v>8</v>
      </c>
      <c r="E37" s="161" t="s">
        <v>8</v>
      </c>
      <c r="F37" s="161" t="s">
        <v>8</v>
      </c>
      <c r="G37" s="161" t="s">
        <v>8</v>
      </c>
      <c r="H37" s="161" t="s">
        <v>8</v>
      </c>
      <c r="I37" s="161" t="s">
        <v>8</v>
      </c>
      <c r="J37" s="161" t="s">
        <v>8</v>
      </c>
      <c r="K37" s="161" t="s">
        <v>8</v>
      </c>
      <c r="L37" s="161" t="s">
        <v>8</v>
      </c>
      <c r="M37" s="161" t="s">
        <v>8</v>
      </c>
      <c r="N37" s="161" t="s">
        <v>8</v>
      </c>
      <c r="O37" s="95"/>
      <c r="P37" s="95"/>
      <c r="Q37" s="95"/>
      <c r="R37" s="95"/>
      <c r="S37" s="95"/>
      <c r="T37" s="95"/>
      <c r="U37" s="95"/>
      <c r="V37" s="95"/>
      <c r="W37" s="95"/>
      <c r="X37" s="95"/>
      <c r="Y37" s="95"/>
      <c r="Z37" s="95"/>
      <c r="AA37" s="96"/>
    </row>
    <row r="38" spans="1:27" s="71" customFormat="1" ht="21.6" customHeight="1">
      <c r="A38" s="69">
        <f>IF(B38&lt;&gt;"",COUNTA($B$19:B38),"")</f>
        <v>20</v>
      </c>
      <c r="B38" s="79" t="s">
        <v>84</v>
      </c>
      <c r="C38" s="161" t="s">
        <v>8</v>
      </c>
      <c r="D38" s="161" t="s">
        <v>8</v>
      </c>
      <c r="E38" s="161" t="s">
        <v>8</v>
      </c>
      <c r="F38" s="161" t="s">
        <v>8</v>
      </c>
      <c r="G38" s="161" t="s">
        <v>8</v>
      </c>
      <c r="H38" s="161" t="s">
        <v>8</v>
      </c>
      <c r="I38" s="161" t="s">
        <v>8</v>
      </c>
      <c r="J38" s="161" t="s">
        <v>8</v>
      </c>
      <c r="K38" s="161" t="s">
        <v>8</v>
      </c>
      <c r="L38" s="161" t="s">
        <v>8</v>
      </c>
      <c r="M38" s="161" t="s">
        <v>8</v>
      </c>
      <c r="N38" s="161" t="s">
        <v>8</v>
      </c>
      <c r="O38" s="95"/>
      <c r="P38" s="95"/>
      <c r="Q38" s="95"/>
      <c r="R38" s="95"/>
      <c r="S38" s="95"/>
      <c r="T38" s="95"/>
      <c r="U38" s="95"/>
      <c r="V38" s="95"/>
      <c r="W38" s="95"/>
      <c r="X38" s="95"/>
      <c r="Y38" s="95"/>
      <c r="Z38" s="95"/>
      <c r="AA38" s="96"/>
    </row>
    <row r="39" spans="1:27" s="71" customFormat="1" ht="21.6" customHeight="1">
      <c r="A39" s="69">
        <f>IF(B39&lt;&gt;"",COUNTA($B$19:B39),"")</f>
        <v>21</v>
      </c>
      <c r="B39" s="79" t="s">
        <v>85</v>
      </c>
      <c r="C39" s="161">
        <v>8046</v>
      </c>
      <c r="D39" s="161">
        <v>2512</v>
      </c>
      <c r="E39" s="161">
        <v>5109</v>
      </c>
      <c r="F39" s="161">
        <v>158</v>
      </c>
      <c r="G39" s="161">
        <v>499</v>
      </c>
      <c r="H39" s="161">
        <v>3108</v>
      </c>
      <c r="I39" s="161">
        <v>153</v>
      </c>
      <c r="J39" s="161">
        <v>130</v>
      </c>
      <c r="K39" s="161">
        <v>766</v>
      </c>
      <c r="L39" s="161">
        <v>295</v>
      </c>
      <c r="M39" s="161">
        <v>126</v>
      </c>
      <c r="N39" s="161">
        <v>298</v>
      </c>
      <c r="O39" s="95"/>
      <c r="P39" s="95"/>
      <c r="Q39" s="95"/>
      <c r="R39" s="95"/>
      <c r="S39" s="95"/>
      <c r="T39" s="95"/>
      <c r="U39" s="95"/>
      <c r="V39" s="95"/>
      <c r="W39" s="95"/>
      <c r="X39" s="95"/>
      <c r="Y39" s="95"/>
      <c r="Z39" s="95"/>
      <c r="AA39" s="96"/>
    </row>
    <row r="40" spans="1:27" s="71" customFormat="1" ht="21.6" customHeight="1">
      <c r="A40" s="69">
        <f>IF(B40&lt;&gt;"",COUNTA($B$19:B40),"")</f>
        <v>22</v>
      </c>
      <c r="B40" s="79" t="s">
        <v>86</v>
      </c>
      <c r="C40" s="161">
        <v>6974</v>
      </c>
      <c r="D40" s="161">
        <v>4476</v>
      </c>
      <c r="E40" s="161">
        <v>2032</v>
      </c>
      <c r="F40" s="161">
        <v>368</v>
      </c>
      <c r="G40" s="161">
        <v>412</v>
      </c>
      <c r="H40" s="161">
        <v>568</v>
      </c>
      <c r="I40" s="161">
        <v>79</v>
      </c>
      <c r="J40" s="161">
        <v>56</v>
      </c>
      <c r="K40" s="161">
        <v>231</v>
      </c>
      <c r="L40" s="161">
        <v>318</v>
      </c>
      <c r="M40" s="161">
        <v>183</v>
      </c>
      <c r="N40" s="161">
        <v>284</v>
      </c>
      <c r="O40" s="95"/>
      <c r="P40" s="95"/>
      <c r="Q40" s="95"/>
      <c r="R40" s="95"/>
      <c r="S40" s="95"/>
      <c r="T40" s="95"/>
      <c r="U40" s="95"/>
      <c r="V40" s="95"/>
      <c r="W40" s="95"/>
      <c r="X40" s="95"/>
      <c r="Y40" s="95"/>
      <c r="Z40" s="95"/>
      <c r="AA40" s="96"/>
    </row>
    <row r="41" spans="1:27" s="71" customFormat="1" ht="11.1" customHeight="1">
      <c r="A41" s="69">
        <f>IF(B41&lt;&gt;"",COUNTA($B$19:B41),"")</f>
        <v>23</v>
      </c>
      <c r="B41" s="78" t="s">
        <v>87</v>
      </c>
      <c r="C41" s="161">
        <v>3025</v>
      </c>
      <c r="D41" s="161">
        <v>345</v>
      </c>
      <c r="E41" s="161">
        <v>1785</v>
      </c>
      <c r="F41" s="161">
        <v>7</v>
      </c>
      <c r="G41" s="161">
        <v>92</v>
      </c>
      <c r="H41" s="161">
        <v>466</v>
      </c>
      <c r="I41" s="161">
        <v>253</v>
      </c>
      <c r="J41" s="161">
        <v>348</v>
      </c>
      <c r="K41" s="161">
        <v>310</v>
      </c>
      <c r="L41" s="161">
        <v>308</v>
      </c>
      <c r="M41" s="161">
        <v>791</v>
      </c>
      <c r="N41" s="161">
        <v>103</v>
      </c>
      <c r="O41" s="95"/>
      <c r="P41" s="95"/>
      <c r="Q41" s="95"/>
      <c r="R41" s="95"/>
      <c r="S41" s="95"/>
      <c r="T41" s="95"/>
      <c r="U41" s="95"/>
      <c r="V41" s="95"/>
      <c r="W41" s="95"/>
      <c r="X41" s="95"/>
      <c r="Y41" s="95"/>
      <c r="Z41" s="95"/>
      <c r="AA41" s="96"/>
    </row>
    <row r="42" spans="1:27" s="71" customFormat="1" ht="11.1" customHeight="1">
      <c r="A42" s="69">
        <f>IF(B42&lt;&gt;"",COUNTA($B$19:B42),"")</f>
        <v>24</v>
      </c>
      <c r="B42" s="78" t="s">
        <v>88</v>
      </c>
      <c r="C42" s="161">
        <v>233483</v>
      </c>
      <c r="D42" s="161">
        <v>13679</v>
      </c>
      <c r="E42" s="161">
        <v>185180</v>
      </c>
      <c r="F42" s="161">
        <v>9401</v>
      </c>
      <c r="G42" s="161">
        <v>23837</v>
      </c>
      <c r="H42" s="161">
        <v>29278</v>
      </c>
      <c r="I42" s="161">
        <v>23441</v>
      </c>
      <c r="J42" s="161">
        <v>58318</v>
      </c>
      <c r="K42" s="161">
        <v>22136</v>
      </c>
      <c r="L42" s="161">
        <v>18769</v>
      </c>
      <c r="M42" s="161">
        <v>9911</v>
      </c>
      <c r="N42" s="161">
        <v>24712</v>
      </c>
      <c r="O42" s="95"/>
      <c r="P42" s="95"/>
      <c r="Q42" s="95"/>
      <c r="R42" s="95"/>
      <c r="S42" s="95"/>
      <c r="T42" s="95"/>
      <c r="U42" s="95"/>
      <c r="V42" s="95"/>
      <c r="W42" s="95"/>
      <c r="X42" s="95"/>
      <c r="Y42" s="95"/>
      <c r="Z42" s="95"/>
      <c r="AA42" s="96"/>
    </row>
    <row r="43" spans="1:27" s="71" customFormat="1" ht="11.1" customHeight="1">
      <c r="A43" s="69">
        <f>IF(B43&lt;&gt;"",COUNTA($B$19:B43),"")</f>
        <v>25</v>
      </c>
      <c r="B43" s="78" t="s">
        <v>74</v>
      </c>
      <c r="C43" s="161">
        <v>86554</v>
      </c>
      <c r="D43" s="161">
        <v>26</v>
      </c>
      <c r="E43" s="161">
        <v>78422</v>
      </c>
      <c r="F43" s="161">
        <v>154</v>
      </c>
      <c r="G43" s="161">
        <v>113</v>
      </c>
      <c r="H43" s="161">
        <v>2821</v>
      </c>
      <c r="I43" s="161">
        <v>13568</v>
      </c>
      <c r="J43" s="161">
        <v>46294</v>
      </c>
      <c r="K43" s="161">
        <v>15297</v>
      </c>
      <c r="L43" s="161">
        <v>175</v>
      </c>
      <c r="M43" s="161">
        <v>7812</v>
      </c>
      <c r="N43" s="161">
        <v>295</v>
      </c>
      <c r="O43" s="95"/>
      <c r="P43" s="95"/>
      <c r="Q43" s="95"/>
      <c r="R43" s="95"/>
      <c r="S43" s="95"/>
      <c r="T43" s="95"/>
      <c r="U43" s="95"/>
      <c r="V43" s="95"/>
      <c r="W43" s="95"/>
      <c r="X43" s="95"/>
      <c r="Y43" s="95"/>
      <c r="Z43" s="95"/>
      <c r="AA43" s="96"/>
    </row>
    <row r="44" spans="1:27" s="71" customFormat="1" ht="20.100000000000001" customHeight="1">
      <c r="A44" s="70">
        <f>IF(B44&lt;&gt;"",COUNTA($B$19:B44),"")</f>
        <v>26</v>
      </c>
      <c r="B44" s="80" t="s">
        <v>89</v>
      </c>
      <c r="C44" s="162">
        <v>164975</v>
      </c>
      <c r="D44" s="162">
        <v>20987</v>
      </c>
      <c r="E44" s="162">
        <v>115684</v>
      </c>
      <c r="F44" s="162">
        <v>9780</v>
      </c>
      <c r="G44" s="162">
        <v>24728</v>
      </c>
      <c r="H44" s="162">
        <v>30599</v>
      </c>
      <c r="I44" s="162">
        <v>10357</v>
      </c>
      <c r="J44" s="162">
        <v>12558</v>
      </c>
      <c r="K44" s="162">
        <v>8146</v>
      </c>
      <c r="L44" s="162">
        <v>19516</v>
      </c>
      <c r="M44" s="162">
        <v>3200</v>
      </c>
      <c r="N44" s="162">
        <v>25104</v>
      </c>
      <c r="O44" s="95"/>
      <c r="P44" s="95"/>
      <c r="Q44" s="95"/>
      <c r="R44" s="95"/>
      <c r="S44" s="95"/>
      <c r="T44" s="95"/>
      <c r="U44" s="95"/>
      <c r="V44" s="95"/>
      <c r="W44" s="95"/>
      <c r="X44" s="95"/>
      <c r="Y44" s="95"/>
      <c r="Z44" s="95"/>
      <c r="AA44" s="96"/>
    </row>
    <row r="45" spans="1:27" s="87" customFormat="1" ht="11.1" customHeight="1">
      <c r="A45" s="69">
        <f>IF(B45&lt;&gt;"",COUNTA($B$19:B45),"")</f>
        <v>27</v>
      </c>
      <c r="B45" s="78" t="s">
        <v>90</v>
      </c>
      <c r="C45" s="161">
        <v>26919</v>
      </c>
      <c r="D45" s="161">
        <v>1192</v>
      </c>
      <c r="E45" s="161">
        <v>22174</v>
      </c>
      <c r="F45" s="161">
        <v>2219</v>
      </c>
      <c r="G45" s="161">
        <v>2575</v>
      </c>
      <c r="H45" s="161">
        <v>1524</v>
      </c>
      <c r="I45" s="161">
        <v>2844</v>
      </c>
      <c r="J45" s="161">
        <v>8224</v>
      </c>
      <c r="K45" s="161">
        <v>652</v>
      </c>
      <c r="L45" s="161">
        <v>4136</v>
      </c>
      <c r="M45" s="161">
        <v>630</v>
      </c>
      <c r="N45" s="161">
        <v>2923</v>
      </c>
      <c r="O45" s="97"/>
      <c r="P45" s="97"/>
      <c r="Q45" s="97"/>
      <c r="R45" s="97"/>
      <c r="S45" s="97"/>
      <c r="T45" s="97"/>
      <c r="U45" s="97"/>
      <c r="V45" s="97"/>
      <c r="W45" s="97"/>
      <c r="X45" s="97"/>
      <c r="Y45" s="97"/>
      <c r="Z45" s="97"/>
      <c r="AA45" s="98"/>
    </row>
    <row r="46" spans="1:27" s="87" customFormat="1" ht="11.1" customHeight="1">
      <c r="A46" s="69">
        <f>IF(B46&lt;&gt;"",COUNTA($B$19:B46),"")</f>
        <v>28</v>
      </c>
      <c r="B46" s="78" t="s">
        <v>91</v>
      </c>
      <c r="C46" s="161" t="s">
        <v>8</v>
      </c>
      <c r="D46" s="161" t="s">
        <v>8</v>
      </c>
      <c r="E46" s="161" t="s">
        <v>8</v>
      </c>
      <c r="F46" s="161" t="s">
        <v>8</v>
      </c>
      <c r="G46" s="161" t="s">
        <v>8</v>
      </c>
      <c r="H46" s="161" t="s">
        <v>8</v>
      </c>
      <c r="I46" s="161" t="s">
        <v>8</v>
      </c>
      <c r="J46" s="161" t="s">
        <v>8</v>
      </c>
      <c r="K46" s="161" t="s">
        <v>8</v>
      </c>
      <c r="L46" s="161" t="s">
        <v>8</v>
      </c>
      <c r="M46" s="161" t="s">
        <v>8</v>
      </c>
      <c r="N46" s="161" t="s">
        <v>8</v>
      </c>
      <c r="O46" s="97"/>
      <c r="P46" s="97"/>
      <c r="Q46" s="97"/>
      <c r="R46" s="97"/>
      <c r="S46" s="97"/>
      <c r="T46" s="97"/>
      <c r="U46" s="97"/>
      <c r="V46" s="97"/>
      <c r="W46" s="97"/>
      <c r="X46" s="97"/>
      <c r="Y46" s="97"/>
      <c r="Z46" s="97"/>
      <c r="AA46" s="98"/>
    </row>
    <row r="47" spans="1:27" s="87" customFormat="1" ht="11.1" customHeight="1">
      <c r="A47" s="69">
        <f>IF(B47&lt;&gt;"",COUNTA($B$19:B47),"")</f>
        <v>29</v>
      </c>
      <c r="B47" s="78" t="s">
        <v>92</v>
      </c>
      <c r="C47" s="161">
        <v>95517</v>
      </c>
      <c r="D47" s="161">
        <v>11645</v>
      </c>
      <c r="E47" s="161">
        <v>81680</v>
      </c>
      <c r="F47" s="161">
        <v>3780</v>
      </c>
      <c r="G47" s="161">
        <v>11786</v>
      </c>
      <c r="H47" s="161">
        <v>12415</v>
      </c>
      <c r="I47" s="161">
        <v>8165</v>
      </c>
      <c r="J47" s="161">
        <v>10720</v>
      </c>
      <c r="K47" s="161">
        <v>9947</v>
      </c>
      <c r="L47" s="161">
        <v>24867</v>
      </c>
      <c r="M47" s="161">
        <v>752</v>
      </c>
      <c r="N47" s="161">
        <v>1440</v>
      </c>
      <c r="O47" s="97"/>
      <c r="P47" s="97"/>
      <c r="Q47" s="97"/>
      <c r="R47" s="97"/>
      <c r="S47" s="97"/>
      <c r="T47" s="97"/>
      <c r="U47" s="97"/>
      <c r="V47" s="97"/>
      <c r="W47" s="97"/>
      <c r="X47" s="97"/>
      <c r="Y47" s="97"/>
      <c r="Z47" s="97"/>
      <c r="AA47" s="98"/>
    </row>
    <row r="48" spans="1:27" s="87" customFormat="1" ht="11.1" customHeight="1">
      <c r="A48" s="69">
        <f>IF(B48&lt;&gt;"",COUNTA($B$19:B48),"")</f>
        <v>30</v>
      </c>
      <c r="B48" s="78" t="s">
        <v>74</v>
      </c>
      <c r="C48" s="161">
        <v>889</v>
      </c>
      <c r="D48" s="161" t="s">
        <v>8</v>
      </c>
      <c r="E48" s="161">
        <v>610</v>
      </c>
      <c r="F48" s="161">
        <v>3</v>
      </c>
      <c r="G48" s="161">
        <v>543</v>
      </c>
      <c r="H48" s="161">
        <v>2</v>
      </c>
      <c r="I48" s="161" t="s">
        <v>8</v>
      </c>
      <c r="J48" s="161">
        <v>62</v>
      </c>
      <c r="K48" s="161" t="s">
        <v>8</v>
      </c>
      <c r="L48" s="161" t="s">
        <v>8</v>
      </c>
      <c r="M48" s="161">
        <v>279</v>
      </c>
      <c r="N48" s="161" t="s">
        <v>8</v>
      </c>
      <c r="O48" s="97"/>
      <c r="P48" s="97"/>
      <c r="Q48" s="97"/>
      <c r="R48" s="97"/>
      <c r="S48" s="97"/>
      <c r="T48" s="97"/>
      <c r="U48" s="97"/>
      <c r="V48" s="97"/>
      <c r="W48" s="97"/>
      <c r="X48" s="97"/>
      <c r="Y48" s="97"/>
      <c r="Z48" s="97"/>
      <c r="AA48" s="98"/>
    </row>
    <row r="49" spans="1:27" s="71" customFormat="1" ht="20.100000000000001" customHeight="1">
      <c r="A49" s="70">
        <f>IF(B49&lt;&gt;"",COUNTA($B$19:B49),"")</f>
        <v>31</v>
      </c>
      <c r="B49" s="80" t="s">
        <v>93</v>
      </c>
      <c r="C49" s="162">
        <v>121547</v>
      </c>
      <c r="D49" s="162">
        <v>12838</v>
      </c>
      <c r="E49" s="162">
        <v>103244</v>
      </c>
      <c r="F49" s="162">
        <v>5996</v>
      </c>
      <c r="G49" s="162">
        <v>13818</v>
      </c>
      <c r="H49" s="162">
        <v>13937</v>
      </c>
      <c r="I49" s="162">
        <v>11009</v>
      </c>
      <c r="J49" s="162">
        <v>18882</v>
      </c>
      <c r="K49" s="162">
        <v>10599</v>
      </c>
      <c r="L49" s="162">
        <v>29003</v>
      </c>
      <c r="M49" s="162">
        <v>1103</v>
      </c>
      <c r="N49" s="162">
        <v>4363</v>
      </c>
      <c r="O49" s="95"/>
      <c r="P49" s="95"/>
      <c r="Q49" s="95"/>
      <c r="R49" s="95"/>
      <c r="S49" s="95"/>
      <c r="T49" s="95"/>
      <c r="U49" s="95"/>
      <c r="V49" s="95"/>
      <c r="W49" s="95"/>
      <c r="X49" s="95"/>
      <c r="Y49" s="95"/>
      <c r="Z49" s="95"/>
      <c r="AA49" s="96"/>
    </row>
    <row r="50" spans="1:27" s="71" customFormat="1" ht="20.100000000000001" customHeight="1">
      <c r="A50" s="70">
        <f>IF(B50&lt;&gt;"",COUNTA($B$19:B50),"")</f>
        <v>32</v>
      </c>
      <c r="B50" s="80" t="s">
        <v>94</v>
      </c>
      <c r="C50" s="162">
        <v>286522</v>
      </c>
      <c r="D50" s="162">
        <v>33824</v>
      </c>
      <c r="E50" s="162">
        <v>218929</v>
      </c>
      <c r="F50" s="162">
        <v>15776</v>
      </c>
      <c r="G50" s="162">
        <v>38545</v>
      </c>
      <c r="H50" s="162">
        <v>44537</v>
      </c>
      <c r="I50" s="162">
        <v>21366</v>
      </c>
      <c r="J50" s="162">
        <v>31440</v>
      </c>
      <c r="K50" s="162">
        <v>18745</v>
      </c>
      <c r="L50" s="162">
        <v>48519</v>
      </c>
      <c r="M50" s="162">
        <v>4303</v>
      </c>
      <c r="N50" s="162">
        <v>29466</v>
      </c>
      <c r="O50" s="95"/>
      <c r="P50" s="95"/>
      <c r="Q50" s="95"/>
      <c r="R50" s="95"/>
      <c r="S50" s="95"/>
      <c r="T50" s="95"/>
      <c r="U50" s="95"/>
      <c r="V50" s="95"/>
      <c r="W50" s="95"/>
      <c r="X50" s="95"/>
      <c r="Y50" s="95"/>
      <c r="Z50" s="95"/>
      <c r="AA50" s="96"/>
    </row>
    <row r="51" spans="1:27" s="71" customFormat="1" ht="20.100000000000001" customHeight="1">
      <c r="A51" s="70">
        <f>IF(B51&lt;&gt;"",COUNTA($B$19:B51),"")</f>
        <v>33</v>
      </c>
      <c r="B51" s="80" t="s">
        <v>95</v>
      </c>
      <c r="C51" s="162">
        <v>-556092</v>
      </c>
      <c r="D51" s="162">
        <v>-72135</v>
      </c>
      <c r="E51" s="162">
        <v>-171311</v>
      </c>
      <c r="F51" s="162">
        <v>-1282</v>
      </c>
      <c r="G51" s="162">
        <v>169</v>
      </c>
      <c r="H51" s="162">
        <v>-17489</v>
      </c>
      <c r="I51" s="162">
        <v>-15184</v>
      </c>
      <c r="J51" s="162">
        <v>-28786</v>
      </c>
      <c r="K51" s="162">
        <v>-26150</v>
      </c>
      <c r="L51" s="162">
        <v>-82590</v>
      </c>
      <c r="M51" s="162">
        <v>-152523</v>
      </c>
      <c r="N51" s="162">
        <v>-160122</v>
      </c>
      <c r="O51" s="95"/>
      <c r="P51" s="95"/>
      <c r="Q51" s="95"/>
      <c r="R51" s="95"/>
      <c r="S51" s="95"/>
      <c r="T51" s="95"/>
      <c r="U51" s="95"/>
      <c r="V51" s="95"/>
      <c r="W51" s="95"/>
      <c r="X51" s="95"/>
      <c r="Y51" s="95"/>
      <c r="Z51" s="95"/>
      <c r="AA51" s="96"/>
    </row>
    <row r="52" spans="1:27" s="87" customFormat="1" ht="24.95" customHeight="1">
      <c r="A52" s="69">
        <f>IF(B52&lt;&gt;"",COUNTA($B$19:B52),"")</f>
        <v>34</v>
      </c>
      <c r="B52" s="81" t="s">
        <v>96</v>
      </c>
      <c r="C52" s="163">
        <v>-566787</v>
      </c>
      <c r="D52" s="163">
        <v>-77351</v>
      </c>
      <c r="E52" s="163">
        <v>-187254</v>
      </c>
      <c r="F52" s="163">
        <v>-4495</v>
      </c>
      <c r="G52" s="163">
        <v>-6233</v>
      </c>
      <c r="H52" s="163">
        <v>-11852</v>
      </c>
      <c r="I52" s="163">
        <v>-15856</v>
      </c>
      <c r="J52" s="163">
        <v>-30200</v>
      </c>
      <c r="K52" s="163">
        <v>-32716</v>
      </c>
      <c r="L52" s="163">
        <v>-85901</v>
      </c>
      <c r="M52" s="163">
        <v>-150765</v>
      </c>
      <c r="N52" s="163">
        <v>-151418</v>
      </c>
      <c r="O52" s="97"/>
      <c r="P52" s="97"/>
      <c r="Q52" s="97"/>
      <c r="R52" s="97"/>
      <c r="S52" s="97"/>
      <c r="T52" s="97"/>
      <c r="U52" s="97"/>
      <c r="V52" s="97"/>
      <c r="W52" s="97"/>
      <c r="X52" s="97"/>
      <c r="Y52" s="97"/>
      <c r="Z52" s="97"/>
      <c r="AA52" s="98"/>
    </row>
    <row r="53" spans="1:27" s="87" customFormat="1" ht="18" customHeight="1">
      <c r="A53" s="69">
        <f>IF(B53&lt;&gt;"",COUNTA($B$19:B53),"")</f>
        <v>35</v>
      </c>
      <c r="B53" s="78" t="s">
        <v>97</v>
      </c>
      <c r="C53" s="161">
        <v>2575</v>
      </c>
      <c r="D53" s="161" t="s">
        <v>8</v>
      </c>
      <c r="E53" s="161">
        <v>2181</v>
      </c>
      <c r="F53" s="161">
        <v>253</v>
      </c>
      <c r="G53" s="161" t="s">
        <v>8</v>
      </c>
      <c r="H53" s="161">
        <v>1900</v>
      </c>
      <c r="I53" s="161" t="s">
        <v>8</v>
      </c>
      <c r="J53" s="161">
        <v>28</v>
      </c>
      <c r="K53" s="161" t="s">
        <v>8</v>
      </c>
      <c r="L53" s="161" t="s">
        <v>8</v>
      </c>
      <c r="M53" s="161">
        <v>394</v>
      </c>
      <c r="N53" s="161" t="s">
        <v>8</v>
      </c>
      <c r="O53" s="97"/>
      <c r="P53" s="97"/>
      <c r="Q53" s="97"/>
      <c r="R53" s="97"/>
      <c r="S53" s="97"/>
      <c r="T53" s="97"/>
      <c r="U53" s="97"/>
      <c r="V53" s="97"/>
      <c r="W53" s="97"/>
      <c r="X53" s="97"/>
      <c r="Y53" s="97"/>
      <c r="Z53" s="97"/>
      <c r="AA53" s="98"/>
    </row>
    <row r="54" spans="1:27" ht="11.1" customHeight="1">
      <c r="A54" s="69">
        <f>IF(B54&lt;&gt;"",COUNTA($B$19:B54),"")</f>
        <v>36</v>
      </c>
      <c r="B54" s="78" t="s">
        <v>98</v>
      </c>
      <c r="C54" s="161">
        <v>5538</v>
      </c>
      <c r="D54" s="161" t="s">
        <v>8</v>
      </c>
      <c r="E54" s="161">
        <v>5418</v>
      </c>
      <c r="F54" s="161">
        <v>703</v>
      </c>
      <c r="G54" s="161">
        <v>2430</v>
      </c>
      <c r="H54" s="161">
        <v>1521</v>
      </c>
      <c r="I54" s="161">
        <v>643</v>
      </c>
      <c r="J54" s="161">
        <v>119</v>
      </c>
      <c r="K54" s="161">
        <v>1</v>
      </c>
      <c r="L54" s="161" t="s">
        <v>8</v>
      </c>
      <c r="M54" s="161">
        <v>120</v>
      </c>
      <c r="N54" s="161" t="s">
        <v>8</v>
      </c>
    </row>
    <row r="55" spans="1:27" s="74" customFormat="1" ht="20.100000000000001" customHeight="1">
      <c r="A55" s="69" t="str">
        <f>IF(B55&lt;&gt;"",COUNTA($B$19:B55),"")</f>
        <v/>
      </c>
      <c r="B55" s="78"/>
      <c r="C55" s="229" t="s">
        <v>53</v>
      </c>
      <c r="D55" s="230"/>
      <c r="E55" s="230"/>
      <c r="F55" s="230"/>
      <c r="G55" s="230"/>
      <c r="H55" s="230"/>
      <c r="I55" s="230" t="s">
        <v>53</v>
      </c>
      <c r="J55" s="230"/>
      <c r="K55" s="230"/>
      <c r="L55" s="230"/>
      <c r="M55" s="230"/>
      <c r="N55" s="230"/>
      <c r="O55" s="93"/>
      <c r="P55" s="93"/>
      <c r="Q55" s="93"/>
      <c r="R55" s="93"/>
      <c r="S55" s="93"/>
      <c r="T55" s="93"/>
      <c r="U55" s="93"/>
      <c r="V55" s="93"/>
      <c r="W55" s="93"/>
      <c r="X55" s="93"/>
      <c r="Y55" s="93"/>
      <c r="Z55" s="93"/>
      <c r="AA55" s="93"/>
    </row>
    <row r="56" spans="1:27" s="71" customFormat="1" ht="11.1" customHeight="1">
      <c r="A56" s="69">
        <f>IF(B56&lt;&gt;"",COUNTA($B$19:B56),"")</f>
        <v>37</v>
      </c>
      <c r="B56" s="78" t="s">
        <v>70</v>
      </c>
      <c r="C56" s="164">
        <v>290.58999999999997</v>
      </c>
      <c r="D56" s="164">
        <v>220.95</v>
      </c>
      <c r="E56" s="164">
        <v>175.77</v>
      </c>
      <c r="F56" s="164">
        <v>86.02</v>
      </c>
      <c r="G56" s="164">
        <v>69.38</v>
      </c>
      <c r="H56" s="164">
        <v>71.64</v>
      </c>
      <c r="I56" s="164">
        <v>149.28</v>
      </c>
      <c r="J56" s="164">
        <v>275.95</v>
      </c>
      <c r="K56" s="164">
        <v>262.62</v>
      </c>
      <c r="L56" s="164">
        <v>247.31</v>
      </c>
      <c r="M56" s="164">
        <v>80.28</v>
      </c>
      <c r="N56" s="164">
        <v>83.27</v>
      </c>
      <c r="O56" s="95"/>
      <c r="P56" s="95"/>
      <c r="Q56" s="95"/>
      <c r="R56" s="95"/>
      <c r="S56" s="95"/>
      <c r="T56" s="95"/>
      <c r="U56" s="95"/>
      <c r="V56" s="95"/>
      <c r="W56" s="95"/>
      <c r="X56" s="95"/>
      <c r="Y56" s="95"/>
      <c r="Z56" s="95"/>
      <c r="AA56" s="96"/>
    </row>
    <row r="57" spans="1:27" s="71" customFormat="1" ht="11.1" customHeight="1">
      <c r="A57" s="69">
        <f>IF(B57&lt;&gt;"",COUNTA($B$19:B57),"")</f>
        <v>38</v>
      </c>
      <c r="B57" s="78" t="s">
        <v>71</v>
      </c>
      <c r="C57" s="164">
        <v>103.47</v>
      </c>
      <c r="D57" s="164">
        <v>39.69</v>
      </c>
      <c r="E57" s="164">
        <v>82.46</v>
      </c>
      <c r="F57" s="164">
        <v>77.099999999999994</v>
      </c>
      <c r="G57" s="164">
        <v>89.38</v>
      </c>
      <c r="H57" s="164">
        <v>78.92</v>
      </c>
      <c r="I57" s="164">
        <v>58.87</v>
      </c>
      <c r="J57" s="164">
        <v>85.11</v>
      </c>
      <c r="K57" s="164">
        <v>102.44</v>
      </c>
      <c r="L57" s="164">
        <v>84.16</v>
      </c>
      <c r="M57" s="164">
        <v>18.46</v>
      </c>
      <c r="N57" s="164">
        <v>24.89</v>
      </c>
      <c r="O57" s="95"/>
      <c r="P57" s="95"/>
      <c r="Q57" s="95"/>
      <c r="R57" s="95"/>
      <c r="S57" s="95"/>
      <c r="T57" s="95"/>
      <c r="U57" s="95"/>
      <c r="V57" s="95"/>
      <c r="W57" s="95"/>
      <c r="X57" s="95"/>
      <c r="Y57" s="95"/>
      <c r="Z57" s="95"/>
      <c r="AA57" s="96"/>
    </row>
    <row r="58" spans="1:27" s="71" customFormat="1" ht="21.6" customHeight="1">
      <c r="A58" s="69">
        <f>IF(B58&lt;&gt;"",COUNTA($B$19:B58),"")</f>
        <v>39</v>
      </c>
      <c r="B58" s="79" t="s">
        <v>628</v>
      </c>
      <c r="C58" s="164" t="s">
        <v>8</v>
      </c>
      <c r="D58" s="164" t="s">
        <v>8</v>
      </c>
      <c r="E58" s="164" t="s">
        <v>8</v>
      </c>
      <c r="F58" s="164" t="s">
        <v>8</v>
      </c>
      <c r="G58" s="164" t="s">
        <v>8</v>
      </c>
      <c r="H58" s="164" t="s">
        <v>8</v>
      </c>
      <c r="I58" s="164" t="s">
        <v>8</v>
      </c>
      <c r="J58" s="164" t="s">
        <v>8</v>
      </c>
      <c r="K58" s="164" t="s">
        <v>8</v>
      </c>
      <c r="L58" s="164" t="s">
        <v>8</v>
      </c>
      <c r="M58" s="164" t="s">
        <v>8</v>
      </c>
      <c r="N58" s="164" t="s">
        <v>8</v>
      </c>
      <c r="O58" s="95"/>
      <c r="P58" s="95"/>
      <c r="Q58" s="95"/>
      <c r="R58" s="95"/>
      <c r="S58" s="95"/>
      <c r="T58" s="95"/>
      <c r="U58" s="95"/>
      <c r="V58" s="95"/>
      <c r="W58" s="95"/>
      <c r="X58" s="95"/>
      <c r="Y58" s="95"/>
      <c r="Z58" s="95"/>
      <c r="AA58" s="96"/>
    </row>
    <row r="59" spans="1:27" s="71" customFormat="1" ht="11.1" customHeight="1">
      <c r="A59" s="69">
        <f>IF(B59&lt;&gt;"",COUNTA($B$19:B59),"")</f>
        <v>40</v>
      </c>
      <c r="B59" s="78" t="s">
        <v>72</v>
      </c>
      <c r="C59" s="164">
        <v>0.36</v>
      </c>
      <c r="D59" s="164" t="s">
        <v>8</v>
      </c>
      <c r="E59" s="164">
        <v>0.42</v>
      </c>
      <c r="F59" s="164">
        <v>0.53</v>
      </c>
      <c r="G59" s="164">
        <v>1.32</v>
      </c>
      <c r="H59" s="164">
        <v>0.45</v>
      </c>
      <c r="I59" s="164">
        <v>0.54</v>
      </c>
      <c r="J59" s="164">
        <v>0.16</v>
      </c>
      <c r="K59" s="164">
        <v>0.34</v>
      </c>
      <c r="L59" s="164" t="s">
        <v>8</v>
      </c>
      <c r="M59" s="164">
        <v>0.05</v>
      </c>
      <c r="N59" s="164" t="s">
        <v>8</v>
      </c>
      <c r="O59" s="95"/>
      <c r="P59" s="95"/>
      <c r="Q59" s="95"/>
      <c r="R59" s="95"/>
      <c r="S59" s="95"/>
      <c r="T59" s="95"/>
      <c r="U59" s="95"/>
      <c r="V59" s="95"/>
      <c r="W59" s="95"/>
      <c r="X59" s="95"/>
      <c r="Y59" s="95"/>
      <c r="Z59" s="95"/>
      <c r="AA59" s="96"/>
    </row>
    <row r="60" spans="1:27" s="71" customFormat="1" ht="11.1" customHeight="1">
      <c r="A60" s="69">
        <f>IF(B60&lt;&gt;"",COUNTA($B$19:B60),"")</f>
        <v>41</v>
      </c>
      <c r="B60" s="78" t="s">
        <v>73</v>
      </c>
      <c r="C60" s="164">
        <v>108.4</v>
      </c>
      <c r="D60" s="164">
        <v>59.34</v>
      </c>
      <c r="E60" s="164">
        <v>30.25</v>
      </c>
      <c r="F60" s="164">
        <v>18.239999999999998</v>
      </c>
      <c r="G60" s="164">
        <v>19.88</v>
      </c>
      <c r="H60" s="164">
        <v>31.4</v>
      </c>
      <c r="I60" s="164">
        <v>38.159999999999997</v>
      </c>
      <c r="J60" s="164">
        <v>42.12</v>
      </c>
      <c r="K60" s="164">
        <v>33.020000000000003</v>
      </c>
      <c r="L60" s="164">
        <v>24.08</v>
      </c>
      <c r="M60" s="164">
        <v>107.24</v>
      </c>
      <c r="N60" s="164">
        <v>25.79</v>
      </c>
      <c r="O60" s="95"/>
      <c r="P60" s="95"/>
      <c r="Q60" s="95"/>
      <c r="R60" s="95"/>
      <c r="S60" s="95"/>
      <c r="T60" s="95"/>
      <c r="U60" s="95"/>
      <c r="V60" s="95"/>
      <c r="W60" s="95"/>
      <c r="X60" s="95"/>
      <c r="Y60" s="95"/>
      <c r="Z60" s="95"/>
      <c r="AA60" s="96"/>
    </row>
    <row r="61" spans="1:27" s="71" customFormat="1" ht="11.1" customHeight="1">
      <c r="A61" s="69">
        <f>IF(B61&lt;&gt;"",COUNTA($B$19:B61),"")</f>
        <v>42</v>
      </c>
      <c r="B61" s="78" t="s">
        <v>74</v>
      </c>
      <c r="C61" s="164">
        <v>53.18</v>
      </c>
      <c r="D61" s="164">
        <v>0.08</v>
      </c>
      <c r="E61" s="164">
        <v>59.41</v>
      </c>
      <c r="F61" s="164">
        <v>1.94</v>
      </c>
      <c r="G61" s="164">
        <v>0.65</v>
      </c>
      <c r="H61" s="164">
        <v>11.37</v>
      </c>
      <c r="I61" s="164">
        <v>84.19</v>
      </c>
      <c r="J61" s="164">
        <v>209.68</v>
      </c>
      <c r="K61" s="164">
        <v>108.53</v>
      </c>
      <c r="L61" s="164">
        <v>0.59</v>
      </c>
      <c r="M61" s="164">
        <v>9.9499999999999993</v>
      </c>
      <c r="N61" s="164">
        <v>0.22</v>
      </c>
      <c r="O61" s="95"/>
      <c r="P61" s="95"/>
      <c r="Q61" s="95"/>
      <c r="R61" s="95"/>
      <c r="S61" s="95"/>
      <c r="T61" s="95"/>
      <c r="U61" s="95"/>
      <c r="V61" s="95"/>
      <c r="W61" s="95"/>
      <c r="X61" s="95"/>
      <c r="Y61" s="95"/>
      <c r="Z61" s="95"/>
      <c r="AA61" s="96"/>
    </row>
    <row r="62" spans="1:27" s="71" customFormat="1" ht="20.100000000000001" customHeight="1">
      <c r="A62" s="70">
        <f>IF(B62&lt;&gt;"",COUNTA($B$19:B62),"")</f>
        <v>43</v>
      </c>
      <c r="B62" s="80" t="s">
        <v>75</v>
      </c>
      <c r="C62" s="165">
        <v>449.64</v>
      </c>
      <c r="D62" s="165">
        <v>319.89999999999998</v>
      </c>
      <c r="E62" s="165">
        <v>229.49</v>
      </c>
      <c r="F62" s="165">
        <v>179.96</v>
      </c>
      <c r="G62" s="165">
        <v>179.31</v>
      </c>
      <c r="H62" s="165">
        <v>171.04</v>
      </c>
      <c r="I62" s="165">
        <v>162.65</v>
      </c>
      <c r="J62" s="165">
        <v>193.67</v>
      </c>
      <c r="K62" s="165">
        <v>289.89999999999998</v>
      </c>
      <c r="L62" s="165">
        <v>354.96</v>
      </c>
      <c r="M62" s="165">
        <v>196.08</v>
      </c>
      <c r="N62" s="165">
        <v>133.72</v>
      </c>
      <c r="O62" s="95"/>
      <c r="P62" s="95"/>
      <c r="Q62" s="95"/>
      <c r="R62" s="95"/>
      <c r="S62" s="95"/>
      <c r="T62" s="95"/>
      <c r="U62" s="95"/>
      <c r="V62" s="95"/>
      <c r="W62" s="95"/>
      <c r="X62" s="95"/>
      <c r="Y62" s="95"/>
      <c r="Z62" s="95"/>
      <c r="AA62" s="96"/>
    </row>
    <row r="63" spans="1:27" s="71" customFormat="1" ht="21.6" customHeight="1">
      <c r="A63" s="69">
        <f>IF(B63&lt;&gt;"",COUNTA($B$19:B63),"")</f>
        <v>44</v>
      </c>
      <c r="B63" s="79" t="s">
        <v>76</v>
      </c>
      <c r="C63" s="164">
        <v>67.56</v>
      </c>
      <c r="D63" s="164">
        <v>23.78</v>
      </c>
      <c r="E63" s="164">
        <v>65.489999999999995</v>
      </c>
      <c r="F63" s="164">
        <v>34.880000000000003</v>
      </c>
      <c r="G63" s="164">
        <v>45.24</v>
      </c>
      <c r="H63" s="164">
        <v>77.56</v>
      </c>
      <c r="I63" s="164">
        <v>58.31</v>
      </c>
      <c r="J63" s="164">
        <v>79.349999999999994</v>
      </c>
      <c r="K63" s="164">
        <v>28.43</v>
      </c>
      <c r="L63" s="164">
        <v>86.51</v>
      </c>
      <c r="M63" s="164">
        <v>4</v>
      </c>
      <c r="N63" s="164">
        <v>9.89</v>
      </c>
      <c r="O63" s="95"/>
      <c r="P63" s="95"/>
      <c r="Q63" s="95"/>
      <c r="R63" s="95"/>
      <c r="S63" s="95"/>
      <c r="T63" s="95"/>
      <c r="U63" s="95"/>
      <c r="V63" s="95"/>
      <c r="W63" s="95"/>
      <c r="X63" s="95"/>
      <c r="Y63" s="95"/>
      <c r="Z63" s="95"/>
      <c r="AA63" s="96"/>
    </row>
    <row r="64" spans="1:27" s="71" customFormat="1" ht="11.1" customHeight="1">
      <c r="A64" s="69">
        <f>IF(B64&lt;&gt;"",COUNTA($B$19:B64),"")</f>
        <v>45</v>
      </c>
      <c r="B64" s="78" t="s">
        <v>77</v>
      </c>
      <c r="C64" s="164">
        <v>28.04</v>
      </c>
      <c r="D64" s="164">
        <v>0.49</v>
      </c>
      <c r="E64" s="164">
        <v>26.49</v>
      </c>
      <c r="F64" s="164">
        <v>22.37</v>
      </c>
      <c r="G64" s="164">
        <v>35.26</v>
      </c>
      <c r="H64" s="164">
        <v>37.32</v>
      </c>
      <c r="I64" s="164">
        <v>36.6</v>
      </c>
      <c r="J64" s="164">
        <v>25.14</v>
      </c>
      <c r="K64" s="164">
        <v>10.47</v>
      </c>
      <c r="L64" s="164">
        <v>16.559999999999999</v>
      </c>
      <c r="M64" s="164">
        <v>1.1599999999999999</v>
      </c>
      <c r="N64" s="164">
        <v>7.28</v>
      </c>
      <c r="O64" s="95"/>
      <c r="P64" s="95"/>
      <c r="Q64" s="95"/>
      <c r="R64" s="95"/>
      <c r="S64" s="95"/>
      <c r="T64" s="95"/>
      <c r="U64" s="95"/>
      <c r="V64" s="95"/>
      <c r="W64" s="95"/>
      <c r="X64" s="95"/>
      <c r="Y64" s="95"/>
      <c r="Z64" s="95"/>
      <c r="AA64" s="96"/>
    </row>
    <row r="65" spans="1:27" s="71" customFormat="1" ht="11.1" customHeight="1">
      <c r="A65" s="69">
        <f>IF(B65&lt;&gt;"",COUNTA($B$19:B65),"")</f>
        <v>46</v>
      </c>
      <c r="B65" s="78" t="s">
        <v>78</v>
      </c>
      <c r="C65" s="164" t="s">
        <v>8</v>
      </c>
      <c r="D65" s="164" t="s">
        <v>8</v>
      </c>
      <c r="E65" s="164" t="s">
        <v>8</v>
      </c>
      <c r="F65" s="164" t="s">
        <v>8</v>
      </c>
      <c r="G65" s="164" t="s">
        <v>8</v>
      </c>
      <c r="H65" s="164" t="s">
        <v>8</v>
      </c>
      <c r="I65" s="164" t="s">
        <v>8</v>
      </c>
      <c r="J65" s="164" t="s">
        <v>8</v>
      </c>
      <c r="K65" s="164" t="s">
        <v>8</v>
      </c>
      <c r="L65" s="164" t="s">
        <v>8</v>
      </c>
      <c r="M65" s="164" t="s">
        <v>8</v>
      </c>
      <c r="N65" s="164" t="s">
        <v>8</v>
      </c>
      <c r="O65" s="95"/>
      <c r="P65" s="95"/>
      <c r="Q65" s="95"/>
      <c r="R65" s="95"/>
      <c r="S65" s="95"/>
      <c r="T65" s="95"/>
      <c r="U65" s="95"/>
      <c r="V65" s="95"/>
      <c r="W65" s="95"/>
      <c r="X65" s="95"/>
      <c r="Y65" s="95"/>
      <c r="Z65" s="95"/>
      <c r="AA65" s="96"/>
    </row>
    <row r="66" spans="1:27" s="71" customFormat="1" ht="11.1" customHeight="1">
      <c r="A66" s="69">
        <f>IF(B66&lt;&gt;"",COUNTA($B$19:B66),"")</f>
        <v>47</v>
      </c>
      <c r="B66" s="78" t="s">
        <v>79</v>
      </c>
      <c r="C66" s="164">
        <v>1.1000000000000001</v>
      </c>
      <c r="D66" s="164">
        <v>1.02</v>
      </c>
      <c r="E66" s="164">
        <v>1.1100000000000001</v>
      </c>
      <c r="F66" s="164">
        <v>0.24</v>
      </c>
      <c r="G66" s="164">
        <v>0.85</v>
      </c>
      <c r="H66" s="164">
        <v>1.31</v>
      </c>
      <c r="I66" s="164">
        <v>5.83</v>
      </c>
      <c r="J66" s="164">
        <v>0.04</v>
      </c>
      <c r="K66" s="164">
        <v>0.18</v>
      </c>
      <c r="L66" s="164" t="s">
        <v>8</v>
      </c>
      <c r="M66" s="164" t="s">
        <v>8</v>
      </c>
      <c r="N66" s="164">
        <v>0.01</v>
      </c>
      <c r="O66" s="95"/>
      <c r="P66" s="95"/>
      <c r="Q66" s="95"/>
      <c r="R66" s="95"/>
      <c r="S66" s="95"/>
      <c r="T66" s="95"/>
      <c r="U66" s="95"/>
      <c r="V66" s="95"/>
      <c r="W66" s="95"/>
      <c r="X66" s="95"/>
      <c r="Y66" s="95"/>
      <c r="Z66" s="95"/>
      <c r="AA66" s="96"/>
    </row>
    <row r="67" spans="1:27" s="71" customFormat="1" ht="11.1" customHeight="1">
      <c r="A67" s="69">
        <f>IF(B67&lt;&gt;"",COUNTA($B$19:B67),"")</f>
        <v>48</v>
      </c>
      <c r="B67" s="78" t="s">
        <v>74</v>
      </c>
      <c r="C67" s="164">
        <v>0.55000000000000004</v>
      </c>
      <c r="D67" s="164" t="s">
        <v>8</v>
      </c>
      <c r="E67" s="164">
        <v>0.46</v>
      </c>
      <c r="F67" s="164">
        <v>0.04</v>
      </c>
      <c r="G67" s="164">
        <v>3.15</v>
      </c>
      <c r="H67" s="164">
        <v>0.01</v>
      </c>
      <c r="I67" s="164" t="s">
        <v>8</v>
      </c>
      <c r="J67" s="164">
        <v>0.28000000000000003</v>
      </c>
      <c r="K67" s="164" t="s">
        <v>8</v>
      </c>
      <c r="L67" s="164" t="s">
        <v>8</v>
      </c>
      <c r="M67" s="164">
        <v>0.36</v>
      </c>
      <c r="N67" s="164" t="s">
        <v>8</v>
      </c>
      <c r="O67" s="95"/>
      <c r="P67" s="95"/>
      <c r="Q67" s="95"/>
      <c r="R67" s="95"/>
      <c r="S67" s="95"/>
      <c r="T67" s="95"/>
      <c r="U67" s="95"/>
      <c r="V67" s="95"/>
      <c r="W67" s="95"/>
      <c r="X67" s="95"/>
      <c r="Y67" s="95"/>
      <c r="Z67" s="95"/>
      <c r="AA67" s="96"/>
    </row>
    <row r="68" spans="1:27" s="71" customFormat="1" ht="20.100000000000001" customHeight="1">
      <c r="A68" s="70">
        <f>IF(B68&lt;&gt;"",COUNTA($B$19:B68),"")</f>
        <v>49</v>
      </c>
      <c r="B68" s="80" t="s">
        <v>80</v>
      </c>
      <c r="C68" s="165">
        <v>68.11</v>
      </c>
      <c r="D68" s="165">
        <v>24.8</v>
      </c>
      <c r="E68" s="165">
        <v>66.13</v>
      </c>
      <c r="F68" s="165">
        <v>35.08</v>
      </c>
      <c r="G68" s="165">
        <v>42.95</v>
      </c>
      <c r="H68" s="165">
        <v>78.87</v>
      </c>
      <c r="I68" s="165">
        <v>64.14</v>
      </c>
      <c r="J68" s="165">
        <v>79.12</v>
      </c>
      <c r="K68" s="165">
        <v>28.61</v>
      </c>
      <c r="L68" s="165">
        <v>86.51</v>
      </c>
      <c r="M68" s="165">
        <v>3.64</v>
      </c>
      <c r="N68" s="165">
        <v>9.9</v>
      </c>
      <c r="O68" s="95"/>
      <c r="P68" s="95"/>
      <c r="Q68" s="95"/>
      <c r="R68" s="95"/>
      <c r="S68" s="95"/>
      <c r="T68" s="95"/>
      <c r="U68" s="95"/>
      <c r="V68" s="95"/>
      <c r="W68" s="95"/>
      <c r="X68" s="95"/>
      <c r="Y68" s="95"/>
      <c r="Z68" s="95"/>
      <c r="AA68" s="96"/>
    </row>
    <row r="69" spans="1:27" s="71" customFormat="1" ht="20.100000000000001" customHeight="1">
      <c r="A69" s="70">
        <f>IF(B69&lt;&gt;"",COUNTA($B$19:B69),"")</f>
        <v>50</v>
      </c>
      <c r="B69" s="80" t="s">
        <v>81</v>
      </c>
      <c r="C69" s="165">
        <v>517.75</v>
      </c>
      <c r="D69" s="165">
        <v>344.7</v>
      </c>
      <c r="E69" s="165">
        <v>295.62</v>
      </c>
      <c r="F69" s="165">
        <v>215.03</v>
      </c>
      <c r="G69" s="165">
        <v>222.25</v>
      </c>
      <c r="H69" s="165">
        <v>249.91</v>
      </c>
      <c r="I69" s="165">
        <v>226.79</v>
      </c>
      <c r="J69" s="165">
        <v>272.79000000000002</v>
      </c>
      <c r="K69" s="165">
        <v>318.51</v>
      </c>
      <c r="L69" s="165">
        <v>441.48</v>
      </c>
      <c r="M69" s="165">
        <v>199.73</v>
      </c>
      <c r="N69" s="165">
        <v>143.62</v>
      </c>
      <c r="O69" s="95"/>
      <c r="P69" s="95"/>
      <c r="Q69" s="95"/>
      <c r="R69" s="95"/>
      <c r="S69" s="95"/>
      <c r="T69" s="95"/>
      <c r="U69" s="95"/>
      <c r="V69" s="95"/>
      <c r="W69" s="95"/>
      <c r="X69" s="95"/>
      <c r="Y69" s="95"/>
      <c r="Z69" s="95"/>
      <c r="AA69" s="96"/>
    </row>
    <row r="70" spans="1:27" s="71" customFormat="1" ht="11.1" customHeight="1">
      <c r="A70" s="69">
        <f>IF(B70&lt;&gt;"",COUNTA($B$19:B70),"")</f>
        <v>51</v>
      </c>
      <c r="B70" s="78" t="s">
        <v>82</v>
      </c>
      <c r="C70" s="164" t="s">
        <v>8</v>
      </c>
      <c r="D70" s="164" t="s">
        <v>8</v>
      </c>
      <c r="E70" s="164" t="s">
        <v>8</v>
      </c>
      <c r="F70" s="164" t="s">
        <v>8</v>
      </c>
      <c r="G70" s="164" t="s">
        <v>8</v>
      </c>
      <c r="H70" s="164" t="s">
        <v>8</v>
      </c>
      <c r="I70" s="164" t="s">
        <v>8</v>
      </c>
      <c r="J70" s="164" t="s">
        <v>8</v>
      </c>
      <c r="K70" s="164" t="s">
        <v>8</v>
      </c>
      <c r="L70" s="164" t="s">
        <v>8</v>
      </c>
      <c r="M70" s="164" t="s">
        <v>8</v>
      </c>
      <c r="N70" s="164" t="s">
        <v>8</v>
      </c>
      <c r="O70" s="95"/>
      <c r="P70" s="95"/>
      <c r="Q70" s="95"/>
      <c r="R70" s="95"/>
      <c r="S70" s="95"/>
      <c r="T70" s="95"/>
      <c r="U70" s="95"/>
      <c r="V70" s="95"/>
      <c r="W70" s="95"/>
      <c r="X70" s="95"/>
      <c r="Y70" s="95"/>
      <c r="Z70" s="95"/>
      <c r="AA70" s="96"/>
    </row>
    <row r="71" spans="1:27" s="71" customFormat="1" ht="11.1" customHeight="1">
      <c r="A71" s="69">
        <f>IF(B71&lt;&gt;"",COUNTA($B$19:B71),"")</f>
        <v>52</v>
      </c>
      <c r="B71" s="78" t="s">
        <v>83</v>
      </c>
      <c r="C71" s="164" t="s">
        <v>8</v>
      </c>
      <c r="D71" s="164" t="s">
        <v>8</v>
      </c>
      <c r="E71" s="164" t="s">
        <v>8</v>
      </c>
      <c r="F71" s="164" t="s">
        <v>8</v>
      </c>
      <c r="G71" s="164" t="s">
        <v>8</v>
      </c>
      <c r="H71" s="164" t="s">
        <v>8</v>
      </c>
      <c r="I71" s="164" t="s">
        <v>8</v>
      </c>
      <c r="J71" s="164" t="s">
        <v>8</v>
      </c>
      <c r="K71" s="164" t="s">
        <v>8</v>
      </c>
      <c r="L71" s="164" t="s">
        <v>8</v>
      </c>
      <c r="M71" s="164" t="s">
        <v>8</v>
      </c>
      <c r="N71" s="164" t="s">
        <v>8</v>
      </c>
      <c r="O71" s="95"/>
      <c r="P71" s="95"/>
      <c r="Q71" s="95"/>
      <c r="R71" s="95"/>
      <c r="S71" s="95"/>
      <c r="T71" s="95"/>
      <c r="U71" s="95"/>
      <c r="V71" s="95"/>
      <c r="W71" s="95"/>
      <c r="X71" s="95"/>
      <c r="Y71" s="95"/>
      <c r="Z71" s="95"/>
      <c r="AA71" s="96"/>
    </row>
    <row r="72" spans="1:27" s="71" customFormat="1" ht="11.1" customHeight="1">
      <c r="A72" s="69">
        <f>IF(B72&lt;&gt;"",COUNTA($B$19:B72),"")</f>
        <v>53</v>
      </c>
      <c r="B72" s="78" t="s">
        <v>99</v>
      </c>
      <c r="C72" s="164" t="s">
        <v>8</v>
      </c>
      <c r="D72" s="164" t="s">
        <v>8</v>
      </c>
      <c r="E72" s="164" t="s">
        <v>8</v>
      </c>
      <c r="F72" s="164" t="s">
        <v>8</v>
      </c>
      <c r="G72" s="164" t="s">
        <v>8</v>
      </c>
      <c r="H72" s="164" t="s">
        <v>8</v>
      </c>
      <c r="I72" s="164" t="s">
        <v>8</v>
      </c>
      <c r="J72" s="164" t="s">
        <v>8</v>
      </c>
      <c r="K72" s="164" t="s">
        <v>8</v>
      </c>
      <c r="L72" s="164" t="s">
        <v>8</v>
      </c>
      <c r="M72" s="164" t="s">
        <v>8</v>
      </c>
      <c r="N72" s="164" t="s">
        <v>8</v>
      </c>
      <c r="O72" s="95"/>
      <c r="P72" s="95"/>
      <c r="Q72" s="95"/>
      <c r="R72" s="95"/>
      <c r="S72" s="95"/>
      <c r="T72" s="95"/>
      <c r="U72" s="95"/>
      <c r="V72" s="95"/>
      <c r="W72" s="95"/>
      <c r="X72" s="95"/>
      <c r="Y72" s="95"/>
      <c r="Z72" s="95"/>
      <c r="AA72" s="96"/>
    </row>
    <row r="73" spans="1:27" s="71" customFormat="1" ht="11.1" customHeight="1">
      <c r="A73" s="69">
        <f>IF(B73&lt;&gt;"",COUNTA($B$19:B73),"")</f>
        <v>54</v>
      </c>
      <c r="B73" s="78" t="s">
        <v>100</v>
      </c>
      <c r="C73" s="164" t="s">
        <v>8</v>
      </c>
      <c r="D73" s="164" t="s">
        <v>8</v>
      </c>
      <c r="E73" s="164" t="s">
        <v>8</v>
      </c>
      <c r="F73" s="164" t="s">
        <v>8</v>
      </c>
      <c r="G73" s="164" t="s">
        <v>8</v>
      </c>
      <c r="H73" s="164" t="s">
        <v>8</v>
      </c>
      <c r="I73" s="164" t="s">
        <v>8</v>
      </c>
      <c r="J73" s="164" t="s">
        <v>8</v>
      </c>
      <c r="K73" s="164" t="s">
        <v>8</v>
      </c>
      <c r="L73" s="164" t="s">
        <v>8</v>
      </c>
      <c r="M73" s="164" t="s">
        <v>8</v>
      </c>
      <c r="N73" s="164" t="s">
        <v>8</v>
      </c>
      <c r="O73" s="95"/>
      <c r="P73" s="95"/>
      <c r="Q73" s="95"/>
      <c r="R73" s="95"/>
      <c r="S73" s="95"/>
      <c r="T73" s="95"/>
      <c r="U73" s="95"/>
      <c r="V73" s="95"/>
      <c r="W73" s="95"/>
      <c r="X73" s="95"/>
      <c r="Y73" s="95"/>
      <c r="Z73" s="95"/>
      <c r="AA73" s="96"/>
    </row>
    <row r="74" spans="1:27" s="71" customFormat="1" ht="11.1" customHeight="1">
      <c r="A74" s="69">
        <f>IF(B74&lt;&gt;"",COUNTA($B$19:B74),"")</f>
        <v>55</v>
      </c>
      <c r="B74" s="78" t="s">
        <v>27</v>
      </c>
      <c r="C74" s="164" t="s">
        <v>8</v>
      </c>
      <c r="D74" s="164" t="s">
        <v>8</v>
      </c>
      <c r="E74" s="164" t="s">
        <v>8</v>
      </c>
      <c r="F74" s="164" t="s">
        <v>8</v>
      </c>
      <c r="G74" s="164" t="s">
        <v>8</v>
      </c>
      <c r="H74" s="164" t="s">
        <v>8</v>
      </c>
      <c r="I74" s="164" t="s">
        <v>8</v>
      </c>
      <c r="J74" s="164" t="s">
        <v>8</v>
      </c>
      <c r="K74" s="164" t="s">
        <v>8</v>
      </c>
      <c r="L74" s="164" t="s">
        <v>8</v>
      </c>
      <c r="M74" s="164" t="s">
        <v>8</v>
      </c>
      <c r="N74" s="164" t="s">
        <v>8</v>
      </c>
      <c r="O74" s="95"/>
      <c r="P74" s="95"/>
      <c r="Q74" s="95"/>
      <c r="R74" s="95"/>
      <c r="S74" s="95"/>
      <c r="T74" s="95"/>
      <c r="U74" s="95"/>
      <c r="V74" s="95"/>
      <c r="W74" s="95"/>
      <c r="X74" s="95"/>
      <c r="Y74" s="95"/>
      <c r="Z74" s="95"/>
      <c r="AA74" s="96"/>
    </row>
    <row r="75" spans="1:27" s="71" customFormat="1" ht="21.6" customHeight="1">
      <c r="A75" s="69">
        <f>IF(B75&lt;&gt;"",COUNTA($B$19:B75),"")</f>
        <v>56</v>
      </c>
      <c r="B75" s="79" t="s">
        <v>84</v>
      </c>
      <c r="C75" s="164" t="s">
        <v>8</v>
      </c>
      <c r="D75" s="164" t="s">
        <v>8</v>
      </c>
      <c r="E75" s="164" t="s">
        <v>8</v>
      </c>
      <c r="F75" s="164" t="s">
        <v>8</v>
      </c>
      <c r="G75" s="164" t="s">
        <v>8</v>
      </c>
      <c r="H75" s="164" t="s">
        <v>8</v>
      </c>
      <c r="I75" s="164" t="s">
        <v>8</v>
      </c>
      <c r="J75" s="164" t="s">
        <v>8</v>
      </c>
      <c r="K75" s="164" t="s">
        <v>8</v>
      </c>
      <c r="L75" s="164" t="s">
        <v>8</v>
      </c>
      <c r="M75" s="164" t="s">
        <v>8</v>
      </c>
      <c r="N75" s="164" t="s">
        <v>8</v>
      </c>
      <c r="O75" s="95"/>
      <c r="P75" s="95"/>
      <c r="Q75" s="95"/>
      <c r="R75" s="95"/>
      <c r="S75" s="95"/>
      <c r="T75" s="95"/>
      <c r="U75" s="95"/>
      <c r="V75" s="95"/>
      <c r="W75" s="95"/>
      <c r="X75" s="95"/>
      <c r="Y75" s="95"/>
      <c r="Z75" s="95"/>
      <c r="AA75" s="96"/>
    </row>
    <row r="76" spans="1:27" s="71" customFormat="1" ht="21.6" customHeight="1">
      <c r="A76" s="69">
        <f>IF(B76&lt;&gt;"",COUNTA($B$19:B76),"")</f>
        <v>57</v>
      </c>
      <c r="B76" s="79" t="s">
        <v>85</v>
      </c>
      <c r="C76" s="164">
        <v>4.9400000000000004</v>
      </c>
      <c r="D76" s="164">
        <v>8.17</v>
      </c>
      <c r="E76" s="164">
        <v>3.87</v>
      </c>
      <c r="F76" s="164">
        <v>1.99</v>
      </c>
      <c r="G76" s="164">
        <v>2.89</v>
      </c>
      <c r="H76" s="164">
        <v>12.52</v>
      </c>
      <c r="I76" s="164">
        <v>0.95</v>
      </c>
      <c r="J76" s="164">
        <v>0.59</v>
      </c>
      <c r="K76" s="164">
        <v>5.44</v>
      </c>
      <c r="L76" s="164">
        <v>0.99</v>
      </c>
      <c r="M76" s="164">
        <v>0.16</v>
      </c>
      <c r="N76" s="164">
        <v>0.23</v>
      </c>
      <c r="O76" s="95"/>
      <c r="P76" s="95"/>
      <c r="Q76" s="95"/>
      <c r="R76" s="95"/>
      <c r="S76" s="95"/>
      <c r="T76" s="95"/>
      <c r="U76" s="95"/>
      <c r="V76" s="95"/>
      <c r="W76" s="95"/>
      <c r="X76" s="95"/>
      <c r="Y76" s="95"/>
      <c r="Z76" s="95"/>
      <c r="AA76" s="96"/>
    </row>
    <row r="77" spans="1:27" s="71" customFormat="1" ht="21.6" customHeight="1">
      <c r="A77" s="69">
        <f>IF(B77&lt;&gt;"",COUNTA($B$19:B77),"")</f>
        <v>58</v>
      </c>
      <c r="B77" s="79" t="s">
        <v>86</v>
      </c>
      <c r="C77" s="164">
        <v>4.29</v>
      </c>
      <c r="D77" s="164">
        <v>14.56</v>
      </c>
      <c r="E77" s="164">
        <v>1.54</v>
      </c>
      <c r="F77" s="164">
        <v>4.6399999999999997</v>
      </c>
      <c r="G77" s="164">
        <v>2.39</v>
      </c>
      <c r="H77" s="164">
        <v>2.29</v>
      </c>
      <c r="I77" s="164">
        <v>0.49</v>
      </c>
      <c r="J77" s="164">
        <v>0.25</v>
      </c>
      <c r="K77" s="164">
        <v>1.64</v>
      </c>
      <c r="L77" s="164">
        <v>1.07</v>
      </c>
      <c r="M77" s="164">
        <v>0.23</v>
      </c>
      <c r="N77" s="164">
        <v>0.22</v>
      </c>
      <c r="O77" s="95"/>
      <c r="P77" s="95"/>
      <c r="Q77" s="95"/>
      <c r="R77" s="95"/>
      <c r="S77" s="95"/>
      <c r="T77" s="95"/>
      <c r="U77" s="95"/>
      <c r="V77" s="95"/>
      <c r="W77" s="95"/>
      <c r="X77" s="95"/>
      <c r="Y77" s="95"/>
      <c r="Z77" s="95"/>
      <c r="AA77" s="96"/>
    </row>
    <row r="78" spans="1:27" s="71" customFormat="1" ht="11.1" customHeight="1">
      <c r="A78" s="69">
        <f>IF(B78&lt;&gt;"",COUNTA($B$19:B78),"")</f>
        <v>59</v>
      </c>
      <c r="B78" s="78" t="s">
        <v>87</v>
      </c>
      <c r="C78" s="164">
        <v>1.86</v>
      </c>
      <c r="D78" s="164">
        <v>1.1200000000000001</v>
      </c>
      <c r="E78" s="164">
        <v>1.35</v>
      </c>
      <c r="F78" s="164">
        <v>0.09</v>
      </c>
      <c r="G78" s="164">
        <v>0.53</v>
      </c>
      <c r="H78" s="164">
        <v>1.88</v>
      </c>
      <c r="I78" s="164">
        <v>1.57</v>
      </c>
      <c r="J78" s="164">
        <v>1.57</v>
      </c>
      <c r="K78" s="164">
        <v>2.2000000000000002</v>
      </c>
      <c r="L78" s="164">
        <v>1.04</v>
      </c>
      <c r="M78" s="164">
        <v>1.01</v>
      </c>
      <c r="N78" s="164">
        <v>0.08</v>
      </c>
      <c r="O78" s="95"/>
      <c r="P78" s="95"/>
      <c r="Q78" s="95"/>
      <c r="R78" s="95"/>
      <c r="S78" s="95"/>
      <c r="T78" s="95"/>
      <c r="U78" s="95"/>
      <c r="V78" s="95"/>
      <c r="W78" s="95"/>
      <c r="X78" s="95"/>
      <c r="Y78" s="95"/>
      <c r="Z78" s="95"/>
      <c r="AA78" s="96"/>
    </row>
    <row r="79" spans="1:27" s="71" customFormat="1" ht="11.1" customHeight="1">
      <c r="A79" s="69">
        <f>IF(B79&lt;&gt;"",COUNTA($B$19:B79),"")</f>
        <v>60</v>
      </c>
      <c r="B79" s="78" t="s">
        <v>88</v>
      </c>
      <c r="C79" s="164">
        <v>143.47</v>
      </c>
      <c r="D79" s="164">
        <v>44.5</v>
      </c>
      <c r="E79" s="164">
        <v>140.28</v>
      </c>
      <c r="F79" s="164">
        <v>118.51</v>
      </c>
      <c r="G79" s="164">
        <v>138.05000000000001</v>
      </c>
      <c r="H79" s="164">
        <v>117.97</v>
      </c>
      <c r="I79" s="164">
        <v>145.44999999999999</v>
      </c>
      <c r="J79" s="164">
        <v>264.14999999999998</v>
      </c>
      <c r="K79" s="164">
        <v>157.04</v>
      </c>
      <c r="L79" s="164">
        <v>63.2</v>
      </c>
      <c r="M79" s="164">
        <v>12.62</v>
      </c>
      <c r="N79" s="164">
        <v>18.72</v>
      </c>
      <c r="O79" s="95"/>
      <c r="P79" s="95"/>
      <c r="Q79" s="95"/>
      <c r="R79" s="95"/>
      <c r="S79" s="95"/>
      <c r="T79" s="95"/>
      <c r="U79" s="95"/>
      <c r="V79" s="95"/>
      <c r="W79" s="95"/>
      <c r="X79" s="95"/>
      <c r="Y79" s="95"/>
      <c r="Z79" s="95"/>
      <c r="AA79" s="96"/>
    </row>
    <row r="80" spans="1:27" s="71" customFormat="1" ht="11.1" customHeight="1">
      <c r="A80" s="69">
        <f>IF(B80&lt;&gt;"",COUNTA($B$19:B80),"")</f>
        <v>61</v>
      </c>
      <c r="B80" s="78" t="s">
        <v>74</v>
      </c>
      <c r="C80" s="164">
        <v>53.18</v>
      </c>
      <c r="D80" s="164">
        <v>0.08</v>
      </c>
      <c r="E80" s="164">
        <v>59.41</v>
      </c>
      <c r="F80" s="164">
        <v>1.94</v>
      </c>
      <c r="G80" s="164">
        <v>0.65</v>
      </c>
      <c r="H80" s="164">
        <v>11.37</v>
      </c>
      <c r="I80" s="164">
        <v>84.19</v>
      </c>
      <c r="J80" s="164">
        <v>209.68</v>
      </c>
      <c r="K80" s="164">
        <v>108.53</v>
      </c>
      <c r="L80" s="164">
        <v>0.59</v>
      </c>
      <c r="M80" s="164">
        <v>9.9499999999999993</v>
      </c>
      <c r="N80" s="164">
        <v>0.22</v>
      </c>
      <c r="O80" s="95"/>
      <c r="P80" s="95"/>
      <c r="Q80" s="95"/>
      <c r="R80" s="95"/>
      <c r="S80" s="95"/>
      <c r="T80" s="95"/>
      <c r="U80" s="95"/>
      <c r="V80" s="95"/>
      <c r="W80" s="95"/>
      <c r="X80" s="95"/>
      <c r="Y80" s="95"/>
      <c r="Z80" s="95"/>
      <c r="AA80" s="96"/>
    </row>
    <row r="81" spans="1:27" s="71" customFormat="1" ht="20.100000000000001" customHeight="1">
      <c r="A81" s="70">
        <f>IF(B81&lt;&gt;"",COUNTA($B$19:B81),"")</f>
        <v>62</v>
      </c>
      <c r="B81" s="80" t="s">
        <v>89</v>
      </c>
      <c r="C81" s="165">
        <v>101.37</v>
      </c>
      <c r="D81" s="165">
        <v>68.27</v>
      </c>
      <c r="E81" s="165">
        <v>87.64</v>
      </c>
      <c r="F81" s="165">
        <v>123.29</v>
      </c>
      <c r="G81" s="165">
        <v>143.21</v>
      </c>
      <c r="H81" s="165">
        <v>123.29</v>
      </c>
      <c r="I81" s="165">
        <v>64.27</v>
      </c>
      <c r="J81" s="165">
        <v>56.88</v>
      </c>
      <c r="K81" s="165">
        <v>57.79</v>
      </c>
      <c r="L81" s="165">
        <v>65.72</v>
      </c>
      <c r="M81" s="165">
        <v>4.08</v>
      </c>
      <c r="N81" s="165">
        <v>19.02</v>
      </c>
      <c r="O81" s="95"/>
      <c r="P81" s="95"/>
      <c r="Q81" s="95"/>
      <c r="R81" s="95"/>
      <c r="S81" s="95"/>
      <c r="T81" s="95"/>
      <c r="U81" s="95"/>
      <c r="V81" s="95"/>
      <c r="W81" s="95"/>
      <c r="X81" s="95"/>
      <c r="Y81" s="95"/>
      <c r="Z81" s="95"/>
      <c r="AA81" s="96"/>
    </row>
    <row r="82" spans="1:27" s="87" customFormat="1" ht="11.1" customHeight="1">
      <c r="A82" s="69">
        <f>IF(B82&lt;&gt;"",COUNTA($B$19:B82),"")</f>
        <v>63</v>
      </c>
      <c r="B82" s="78" t="s">
        <v>90</v>
      </c>
      <c r="C82" s="164">
        <v>16.54</v>
      </c>
      <c r="D82" s="164">
        <v>3.88</v>
      </c>
      <c r="E82" s="164">
        <v>16.8</v>
      </c>
      <c r="F82" s="164">
        <v>27.98</v>
      </c>
      <c r="G82" s="164">
        <v>14.91</v>
      </c>
      <c r="H82" s="164">
        <v>6.14</v>
      </c>
      <c r="I82" s="164">
        <v>17.649999999999999</v>
      </c>
      <c r="J82" s="164">
        <v>37.25</v>
      </c>
      <c r="K82" s="164">
        <v>4.62</v>
      </c>
      <c r="L82" s="164">
        <v>13.93</v>
      </c>
      <c r="M82" s="164">
        <v>0.8</v>
      </c>
      <c r="N82" s="164">
        <v>2.21</v>
      </c>
      <c r="O82" s="97"/>
      <c r="P82" s="97"/>
      <c r="Q82" s="97"/>
      <c r="R82" s="97"/>
      <c r="S82" s="97"/>
      <c r="T82" s="97"/>
      <c r="U82" s="97"/>
      <c r="V82" s="97"/>
      <c r="W82" s="97"/>
      <c r="X82" s="97"/>
      <c r="Y82" s="97"/>
      <c r="Z82" s="97"/>
      <c r="AA82" s="98"/>
    </row>
    <row r="83" spans="1:27" s="87" customFormat="1" ht="11.1" customHeight="1">
      <c r="A83" s="69">
        <f>IF(B83&lt;&gt;"",COUNTA($B$19:B83),"")</f>
        <v>64</v>
      </c>
      <c r="B83" s="78" t="s">
        <v>91</v>
      </c>
      <c r="C83" s="164" t="s">
        <v>8</v>
      </c>
      <c r="D83" s="164" t="s">
        <v>8</v>
      </c>
      <c r="E83" s="164" t="s">
        <v>8</v>
      </c>
      <c r="F83" s="164" t="s">
        <v>8</v>
      </c>
      <c r="G83" s="164" t="s">
        <v>8</v>
      </c>
      <c r="H83" s="164" t="s">
        <v>8</v>
      </c>
      <c r="I83" s="164" t="s">
        <v>8</v>
      </c>
      <c r="J83" s="164" t="s">
        <v>8</v>
      </c>
      <c r="K83" s="164" t="s">
        <v>8</v>
      </c>
      <c r="L83" s="164" t="s">
        <v>8</v>
      </c>
      <c r="M83" s="164" t="s">
        <v>8</v>
      </c>
      <c r="N83" s="164" t="s">
        <v>8</v>
      </c>
      <c r="O83" s="97"/>
      <c r="P83" s="97"/>
      <c r="Q83" s="97"/>
      <c r="R83" s="97"/>
      <c r="S83" s="97"/>
      <c r="T83" s="97"/>
      <c r="U83" s="97"/>
      <c r="V83" s="97"/>
      <c r="W83" s="97"/>
      <c r="X83" s="97"/>
      <c r="Y83" s="97"/>
      <c r="Z83" s="97"/>
      <c r="AA83" s="98"/>
    </row>
    <row r="84" spans="1:27" s="87" customFormat="1" ht="11.1" customHeight="1">
      <c r="A84" s="69">
        <f>IF(B84&lt;&gt;"",COUNTA($B$19:B84),"")</f>
        <v>65</v>
      </c>
      <c r="B84" s="78" t="s">
        <v>92</v>
      </c>
      <c r="C84" s="164">
        <v>58.69</v>
      </c>
      <c r="D84" s="164">
        <v>37.880000000000003</v>
      </c>
      <c r="E84" s="164">
        <v>61.88</v>
      </c>
      <c r="F84" s="164">
        <v>47.65</v>
      </c>
      <c r="G84" s="164">
        <v>68.260000000000005</v>
      </c>
      <c r="H84" s="164">
        <v>50.02</v>
      </c>
      <c r="I84" s="164">
        <v>50.66</v>
      </c>
      <c r="J84" s="164">
        <v>48.55</v>
      </c>
      <c r="K84" s="164">
        <v>70.569999999999993</v>
      </c>
      <c r="L84" s="164">
        <v>83.73</v>
      </c>
      <c r="M84" s="164">
        <v>0.96</v>
      </c>
      <c r="N84" s="164">
        <v>1.0900000000000001</v>
      </c>
      <c r="O84" s="97"/>
      <c r="P84" s="97"/>
      <c r="Q84" s="97"/>
      <c r="R84" s="97"/>
      <c r="S84" s="97"/>
      <c r="T84" s="97"/>
      <c r="U84" s="97"/>
      <c r="V84" s="97"/>
      <c r="W84" s="97"/>
      <c r="X84" s="97"/>
      <c r="Y84" s="97"/>
      <c r="Z84" s="97"/>
      <c r="AA84" s="98"/>
    </row>
    <row r="85" spans="1:27" s="87" customFormat="1" ht="11.1" customHeight="1">
      <c r="A85" s="69">
        <f>IF(B85&lt;&gt;"",COUNTA($B$19:B85),"")</f>
        <v>66</v>
      </c>
      <c r="B85" s="78" t="s">
        <v>74</v>
      </c>
      <c r="C85" s="164">
        <v>0.55000000000000004</v>
      </c>
      <c r="D85" s="164" t="s">
        <v>8</v>
      </c>
      <c r="E85" s="164">
        <v>0.46</v>
      </c>
      <c r="F85" s="164">
        <v>0.04</v>
      </c>
      <c r="G85" s="164">
        <v>3.15</v>
      </c>
      <c r="H85" s="164">
        <v>0.01</v>
      </c>
      <c r="I85" s="164" t="s">
        <v>8</v>
      </c>
      <c r="J85" s="164">
        <v>0.28000000000000003</v>
      </c>
      <c r="K85" s="164" t="s">
        <v>8</v>
      </c>
      <c r="L85" s="164" t="s">
        <v>8</v>
      </c>
      <c r="M85" s="164">
        <v>0.36</v>
      </c>
      <c r="N85" s="164" t="s">
        <v>8</v>
      </c>
      <c r="O85" s="97"/>
      <c r="P85" s="97"/>
      <c r="Q85" s="97"/>
      <c r="R85" s="97"/>
      <c r="S85" s="97"/>
      <c r="T85" s="97"/>
      <c r="U85" s="97"/>
      <c r="V85" s="97"/>
      <c r="W85" s="97"/>
      <c r="X85" s="97"/>
      <c r="Y85" s="97"/>
      <c r="Z85" s="97"/>
      <c r="AA85" s="98"/>
    </row>
    <row r="86" spans="1:27" s="71" customFormat="1" ht="20.100000000000001" customHeight="1">
      <c r="A86" s="70">
        <f>IF(B86&lt;&gt;"",COUNTA($B$19:B86),"")</f>
        <v>67</v>
      </c>
      <c r="B86" s="80" t="s">
        <v>93</v>
      </c>
      <c r="C86" s="165">
        <v>74.69</v>
      </c>
      <c r="D86" s="165">
        <v>41.76</v>
      </c>
      <c r="E86" s="165">
        <v>78.209999999999994</v>
      </c>
      <c r="F86" s="165">
        <v>75.59</v>
      </c>
      <c r="G86" s="165">
        <v>80.03</v>
      </c>
      <c r="H86" s="165">
        <v>56.16</v>
      </c>
      <c r="I86" s="165">
        <v>68.31</v>
      </c>
      <c r="J86" s="165">
        <v>85.53</v>
      </c>
      <c r="K86" s="165">
        <v>75.19</v>
      </c>
      <c r="L86" s="165">
        <v>97.66</v>
      </c>
      <c r="M86" s="165">
        <v>1.4</v>
      </c>
      <c r="N86" s="165">
        <v>3.3</v>
      </c>
      <c r="O86" s="95"/>
      <c r="P86" s="95"/>
      <c r="Q86" s="95"/>
      <c r="R86" s="95"/>
      <c r="S86" s="95"/>
      <c r="T86" s="95"/>
      <c r="U86" s="95"/>
      <c r="V86" s="95"/>
      <c r="W86" s="95"/>
      <c r="X86" s="95"/>
      <c r="Y86" s="95"/>
      <c r="Z86" s="95"/>
      <c r="AA86" s="96"/>
    </row>
    <row r="87" spans="1:27" s="71" customFormat="1" ht="20.100000000000001" customHeight="1">
      <c r="A87" s="70">
        <f>IF(B87&lt;&gt;"",COUNTA($B$19:B87),"")</f>
        <v>68</v>
      </c>
      <c r="B87" s="80" t="s">
        <v>94</v>
      </c>
      <c r="C87" s="165">
        <v>176.06</v>
      </c>
      <c r="D87" s="165">
        <v>110.03</v>
      </c>
      <c r="E87" s="165">
        <v>165.85</v>
      </c>
      <c r="F87" s="165">
        <v>198.88</v>
      </c>
      <c r="G87" s="165">
        <v>223.24</v>
      </c>
      <c r="H87" s="165">
        <v>179.44</v>
      </c>
      <c r="I87" s="165">
        <v>132.58000000000001</v>
      </c>
      <c r="J87" s="165">
        <v>142.41</v>
      </c>
      <c r="K87" s="165">
        <v>132.99</v>
      </c>
      <c r="L87" s="165">
        <v>163.37</v>
      </c>
      <c r="M87" s="165">
        <v>5.48</v>
      </c>
      <c r="N87" s="165">
        <v>22.32</v>
      </c>
      <c r="O87" s="95"/>
      <c r="P87" s="95"/>
      <c r="Q87" s="95"/>
      <c r="R87" s="95"/>
      <c r="S87" s="95"/>
      <c r="T87" s="95"/>
      <c r="U87" s="95"/>
      <c r="V87" s="95"/>
      <c r="W87" s="95"/>
      <c r="X87" s="95"/>
      <c r="Y87" s="95"/>
      <c r="Z87" s="95"/>
      <c r="AA87" s="96"/>
    </row>
    <row r="88" spans="1:27" s="71" customFormat="1" ht="20.100000000000001" customHeight="1">
      <c r="A88" s="70">
        <f>IF(B88&lt;&gt;"",COUNTA($B$19:B88),"")</f>
        <v>69</v>
      </c>
      <c r="B88" s="80" t="s">
        <v>95</v>
      </c>
      <c r="C88" s="165">
        <v>-341.69</v>
      </c>
      <c r="D88" s="165">
        <v>-234.66</v>
      </c>
      <c r="E88" s="165">
        <v>-129.78</v>
      </c>
      <c r="F88" s="165">
        <v>-16.16</v>
      </c>
      <c r="G88" s="165">
        <v>0.98</v>
      </c>
      <c r="H88" s="165">
        <v>-70.459999999999994</v>
      </c>
      <c r="I88" s="165">
        <v>-94.22</v>
      </c>
      <c r="J88" s="165">
        <v>-130.38</v>
      </c>
      <c r="K88" s="165">
        <v>-185.52</v>
      </c>
      <c r="L88" s="165">
        <v>-278.10000000000002</v>
      </c>
      <c r="M88" s="165">
        <v>-194.25</v>
      </c>
      <c r="N88" s="165">
        <v>-121.3</v>
      </c>
      <c r="O88" s="95"/>
      <c r="P88" s="95"/>
      <c r="Q88" s="95"/>
      <c r="R88" s="95"/>
      <c r="S88" s="95"/>
      <c r="T88" s="95"/>
      <c r="U88" s="95"/>
      <c r="V88" s="95"/>
      <c r="W88" s="95"/>
      <c r="X88" s="95"/>
      <c r="Y88" s="95"/>
      <c r="Z88" s="95"/>
      <c r="AA88" s="96"/>
    </row>
    <row r="89" spans="1:27" s="87" customFormat="1" ht="24.95" customHeight="1">
      <c r="A89" s="69">
        <f>IF(B89&lt;&gt;"",COUNTA($B$19:B89),"")</f>
        <v>70</v>
      </c>
      <c r="B89" s="81" t="s">
        <v>96</v>
      </c>
      <c r="C89" s="166">
        <v>-348.27</v>
      </c>
      <c r="D89" s="166">
        <v>-251.63</v>
      </c>
      <c r="E89" s="166">
        <v>-141.85</v>
      </c>
      <c r="F89" s="166">
        <v>-56.67</v>
      </c>
      <c r="G89" s="166">
        <v>-36.1</v>
      </c>
      <c r="H89" s="166">
        <v>-47.75</v>
      </c>
      <c r="I89" s="166">
        <v>-98.39</v>
      </c>
      <c r="J89" s="166">
        <v>-136.79</v>
      </c>
      <c r="K89" s="166">
        <v>-232.11</v>
      </c>
      <c r="L89" s="166">
        <v>-289.25</v>
      </c>
      <c r="M89" s="166">
        <v>-192.01</v>
      </c>
      <c r="N89" s="166">
        <v>-114.71</v>
      </c>
      <c r="O89" s="97"/>
      <c r="P89" s="97"/>
      <c r="Q89" s="97"/>
      <c r="R89" s="97"/>
      <c r="S89" s="97"/>
      <c r="T89" s="97"/>
      <c r="U89" s="97"/>
      <c r="V89" s="97"/>
      <c r="W89" s="97"/>
      <c r="X89" s="97"/>
      <c r="Y89" s="97"/>
      <c r="Z89" s="97"/>
      <c r="AA89" s="98"/>
    </row>
    <row r="90" spans="1:27" s="87" customFormat="1" ht="18" customHeight="1">
      <c r="A90" s="69">
        <f>IF(B90&lt;&gt;"",COUNTA($B$19:B90),"")</f>
        <v>71</v>
      </c>
      <c r="B90" s="78" t="s">
        <v>97</v>
      </c>
      <c r="C90" s="164">
        <v>1.58</v>
      </c>
      <c r="D90" s="164" t="s">
        <v>8</v>
      </c>
      <c r="E90" s="164">
        <v>1.65</v>
      </c>
      <c r="F90" s="164">
        <v>3.19</v>
      </c>
      <c r="G90" s="164" t="s">
        <v>8</v>
      </c>
      <c r="H90" s="164">
        <v>7.66</v>
      </c>
      <c r="I90" s="164" t="s">
        <v>8</v>
      </c>
      <c r="J90" s="164">
        <v>0.13</v>
      </c>
      <c r="K90" s="164" t="s">
        <v>8</v>
      </c>
      <c r="L90" s="164" t="s">
        <v>8</v>
      </c>
      <c r="M90" s="164">
        <v>0.5</v>
      </c>
      <c r="N90" s="164" t="s">
        <v>8</v>
      </c>
      <c r="O90" s="97"/>
      <c r="P90" s="97"/>
      <c r="Q90" s="97"/>
      <c r="R90" s="97"/>
      <c r="S90" s="97"/>
      <c r="T90" s="97"/>
      <c r="U90" s="97"/>
      <c r="V90" s="97"/>
      <c r="W90" s="97"/>
      <c r="X90" s="97"/>
      <c r="Y90" s="97"/>
      <c r="Z90" s="97"/>
      <c r="AA90" s="98"/>
    </row>
    <row r="91" spans="1:27" ht="11.1" customHeight="1">
      <c r="A91" s="69">
        <f>IF(B91&lt;&gt;"",COUNTA($B$19:B91),"")</f>
        <v>72</v>
      </c>
      <c r="B91" s="78" t="s">
        <v>98</v>
      </c>
      <c r="C91" s="164">
        <v>3.4</v>
      </c>
      <c r="D91" s="164" t="s">
        <v>8</v>
      </c>
      <c r="E91" s="164">
        <v>4.0999999999999996</v>
      </c>
      <c r="F91" s="164">
        <v>8.86</v>
      </c>
      <c r="G91" s="164">
        <v>14.08</v>
      </c>
      <c r="H91" s="164">
        <v>6.13</v>
      </c>
      <c r="I91" s="164">
        <v>3.99</v>
      </c>
      <c r="J91" s="164">
        <v>0.54</v>
      </c>
      <c r="K91" s="164">
        <v>0.01</v>
      </c>
      <c r="L91" s="164" t="s">
        <v>8</v>
      </c>
      <c r="M91" s="164">
        <v>0.15</v>
      </c>
      <c r="N91" s="164" t="s">
        <v>8</v>
      </c>
    </row>
  </sheetData>
  <mergeCells count="28">
    <mergeCell ref="C55:H55"/>
    <mergeCell ref="I55:N55"/>
    <mergeCell ref="M4:M16"/>
    <mergeCell ref="N4:N16"/>
    <mergeCell ref="F6:F13"/>
    <mergeCell ref="G6:G13"/>
    <mergeCell ref="F14:H16"/>
    <mergeCell ref="I14:L16"/>
    <mergeCell ref="F4:H5"/>
    <mergeCell ref="I4:L5"/>
    <mergeCell ref="H6:H13"/>
    <mergeCell ref="I6:I13"/>
    <mergeCell ref="I18:N18"/>
    <mergeCell ref="C18:H18"/>
    <mergeCell ref="A2:B3"/>
    <mergeCell ref="I1:N1"/>
    <mergeCell ref="A1:B1"/>
    <mergeCell ref="A4:A16"/>
    <mergeCell ref="B4:B16"/>
    <mergeCell ref="C4:C16"/>
    <mergeCell ref="D4:D16"/>
    <mergeCell ref="E4:E16"/>
    <mergeCell ref="C1:H1"/>
    <mergeCell ref="L6:L13"/>
    <mergeCell ref="J6:J13"/>
    <mergeCell ref="K6:K13"/>
    <mergeCell ref="I2:N3"/>
    <mergeCell ref="C2:H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AA91"/>
  <sheetViews>
    <sheetView zoomScale="140" zoomScaleNormal="140" workbookViewId="0">
      <pane xSplit="2" ySplit="17" topLeftCell="C18" activePane="bottomRight" state="frozen"/>
      <selection activeCell="C19" sqref="C19:G19"/>
      <selection pane="topRight" activeCell="C19" sqref="C19:G19"/>
      <selection pane="bottomLeft" activeCell="C19" sqref="C19:G19"/>
      <selection pane="bottomRight" activeCell="C18" sqref="C18:H18"/>
    </sheetView>
  </sheetViews>
  <sheetFormatPr baseColWidth="10" defaultColWidth="11.42578125" defaultRowHeight="11.25"/>
  <cols>
    <col min="1" max="1" width="3.5703125" style="83" customWidth="1"/>
    <col min="2" max="2" width="36.5703125" style="77" customWidth="1"/>
    <col min="3" max="3" width="9.42578125" style="77" customWidth="1"/>
    <col min="4" max="8" width="8.42578125" style="77" customWidth="1"/>
    <col min="9" max="12" width="8.7109375" style="77" customWidth="1"/>
    <col min="13" max="13" width="8.28515625" style="77" customWidth="1"/>
    <col min="14" max="14" width="8.7109375" style="77" customWidth="1"/>
    <col min="15" max="27" width="11.42578125" style="94"/>
    <col min="28" max="16384" width="11.42578125" style="77"/>
  </cols>
  <sheetData>
    <row r="1" spans="1:27" s="74" customFormat="1" ht="35.1" customHeight="1">
      <c r="A1" s="218" t="s">
        <v>54</v>
      </c>
      <c r="B1" s="219"/>
      <c r="C1" s="220" t="str">
        <f>"Auszahlungen und Einzahlungen 
der Gemeinden und Gemeindeverbände "&amp;Deckblatt!A7&amp;"  
nach Gebietskörperschaften und Produktbereichen"</f>
        <v>Auszahlungen und Einzahlungen 
der Gemeinden und Gemeindeverbände 2022  
nach Gebietskörperschaften und Produktbereichen</v>
      </c>
      <c r="D1" s="220"/>
      <c r="E1" s="220"/>
      <c r="F1" s="220"/>
      <c r="G1" s="220"/>
      <c r="H1" s="221"/>
      <c r="I1" s="222" t="str">
        <f>"Auszahlungen und Einzahlungen 
der Gemeinden und Gemeindeverbände "&amp;Deckblatt!A7&amp;" 
nach Gebietskörperschaften und Produktbereichen"</f>
        <v>Auszahlungen und Einzahlungen 
der Gemeinden und Gemeindeverbände 2022 
nach Gebietskörperschaften und Produktbereichen</v>
      </c>
      <c r="J1" s="220"/>
      <c r="K1" s="220"/>
      <c r="L1" s="220"/>
      <c r="M1" s="220"/>
      <c r="N1" s="221"/>
      <c r="O1" s="93"/>
      <c r="P1" s="93"/>
      <c r="Q1" s="93"/>
      <c r="R1" s="93"/>
      <c r="S1" s="93"/>
      <c r="T1" s="93"/>
      <c r="U1" s="93"/>
      <c r="V1" s="93"/>
      <c r="W1" s="93"/>
      <c r="X1" s="93"/>
      <c r="Y1" s="93"/>
      <c r="Z1" s="93"/>
      <c r="AA1" s="93"/>
    </row>
    <row r="2" spans="1:27" s="74" customFormat="1" ht="15" customHeight="1">
      <c r="A2" s="218" t="s">
        <v>39</v>
      </c>
      <c r="B2" s="219"/>
      <c r="C2" s="220" t="s">
        <v>123</v>
      </c>
      <c r="D2" s="220"/>
      <c r="E2" s="220"/>
      <c r="F2" s="220"/>
      <c r="G2" s="220"/>
      <c r="H2" s="221"/>
      <c r="I2" s="222" t="s">
        <v>123</v>
      </c>
      <c r="J2" s="220"/>
      <c r="K2" s="220"/>
      <c r="L2" s="220"/>
      <c r="M2" s="220"/>
      <c r="N2" s="221"/>
      <c r="O2" s="93"/>
      <c r="P2" s="93"/>
      <c r="Q2" s="93"/>
      <c r="R2" s="93"/>
      <c r="S2" s="93"/>
      <c r="T2" s="93"/>
      <c r="U2" s="93"/>
      <c r="V2" s="93"/>
      <c r="W2" s="93"/>
      <c r="X2" s="93"/>
      <c r="Y2" s="93"/>
      <c r="Z2" s="93"/>
      <c r="AA2" s="93"/>
    </row>
    <row r="3" spans="1:27" s="74" customFormat="1" ht="15" customHeight="1">
      <c r="A3" s="218"/>
      <c r="B3" s="219"/>
      <c r="C3" s="220"/>
      <c r="D3" s="220"/>
      <c r="E3" s="220"/>
      <c r="F3" s="220"/>
      <c r="G3" s="220"/>
      <c r="H3" s="221"/>
      <c r="I3" s="222"/>
      <c r="J3" s="220"/>
      <c r="K3" s="220"/>
      <c r="L3" s="220"/>
      <c r="M3" s="220"/>
      <c r="N3" s="221"/>
      <c r="O3" s="93"/>
      <c r="P3" s="93"/>
      <c r="Q3" s="93"/>
      <c r="R3" s="93"/>
      <c r="S3" s="93"/>
      <c r="T3" s="93"/>
      <c r="U3" s="93"/>
      <c r="V3" s="93"/>
      <c r="W3" s="93"/>
      <c r="X3" s="93"/>
      <c r="Y3" s="93"/>
      <c r="Z3" s="93"/>
      <c r="AA3" s="93"/>
    </row>
    <row r="4" spans="1:27" s="74" customFormat="1" ht="11.45" customHeight="1">
      <c r="A4" s="212" t="s">
        <v>28</v>
      </c>
      <c r="B4" s="213" t="s">
        <v>116</v>
      </c>
      <c r="C4" s="213" t="s">
        <v>1</v>
      </c>
      <c r="D4" s="217" t="s">
        <v>33</v>
      </c>
      <c r="E4" s="217" t="s">
        <v>34</v>
      </c>
      <c r="F4" s="223" t="s">
        <v>2</v>
      </c>
      <c r="G4" s="223"/>
      <c r="H4" s="224"/>
      <c r="I4" s="225" t="s">
        <v>2</v>
      </c>
      <c r="J4" s="223"/>
      <c r="K4" s="223"/>
      <c r="L4" s="223"/>
      <c r="M4" s="223" t="s">
        <v>35</v>
      </c>
      <c r="N4" s="224" t="s">
        <v>36</v>
      </c>
      <c r="O4" s="93"/>
      <c r="P4" s="93"/>
      <c r="Q4" s="93"/>
      <c r="R4" s="93"/>
      <c r="S4" s="93"/>
      <c r="T4" s="93"/>
      <c r="U4" s="93"/>
      <c r="V4" s="93"/>
      <c r="W4" s="93"/>
      <c r="X4" s="93"/>
      <c r="Y4" s="93"/>
      <c r="Z4" s="93"/>
      <c r="AA4" s="93"/>
    </row>
    <row r="5" spans="1:27" s="74" customFormat="1" ht="11.45" customHeight="1">
      <c r="A5" s="212"/>
      <c r="B5" s="213"/>
      <c r="C5" s="213"/>
      <c r="D5" s="217"/>
      <c r="E5" s="217"/>
      <c r="F5" s="223"/>
      <c r="G5" s="223"/>
      <c r="H5" s="224"/>
      <c r="I5" s="225"/>
      <c r="J5" s="223"/>
      <c r="K5" s="223"/>
      <c r="L5" s="223"/>
      <c r="M5" s="223"/>
      <c r="N5" s="224"/>
      <c r="O5" s="93"/>
      <c r="P5" s="93"/>
      <c r="Q5" s="93"/>
      <c r="R5" s="93"/>
      <c r="S5" s="93"/>
      <c r="T5" s="93"/>
      <c r="U5" s="93"/>
      <c r="V5" s="93"/>
      <c r="W5" s="93"/>
      <c r="X5" s="93"/>
      <c r="Y5" s="93"/>
      <c r="Z5" s="93"/>
      <c r="AA5" s="93"/>
    </row>
    <row r="6" spans="1:27" s="74" customFormat="1" ht="11.45" customHeight="1">
      <c r="A6" s="212"/>
      <c r="B6" s="213"/>
      <c r="C6" s="213"/>
      <c r="D6" s="217"/>
      <c r="E6" s="217"/>
      <c r="F6" s="217" t="s">
        <v>3</v>
      </c>
      <c r="G6" s="217" t="s">
        <v>970</v>
      </c>
      <c r="H6" s="216" t="s">
        <v>971</v>
      </c>
      <c r="I6" s="212" t="s">
        <v>972</v>
      </c>
      <c r="J6" s="217" t="s">
        <v>973</v>
      </c>
      <c r="K6" s="217" t="s">
        <v>974</v>
      </c>
      <c r="L6" s="217" t="s">
        <v>975</v>
      </c>
      <c r="M6" s="223"/>
      <c r="N6" s="224"/>
      <c r="O6" s="93"/>
      <c r="P6" s="93"/>
      <c r="Q6" s="93"/>
      <c r="R6" s="93"/>
      <c r="S6" s="93"/>
      <c r="T6" s="93"/>
      <c r="U6" s="93"/>
      <c r="V6" s="93"/>
      <c r="W6" s="93"/>
      <c r="X6" s="93"/>
      <c r="Y6" s="93"/>
      <c r="Z6" s="93"/>
      <c r="AA6" s="93"/>
    </row>
    <row r="7" spans="1:27" s="74" customFormat="1" ht="11.45" customHeight="1">
      <c r="A7" s="212"/>
      <c r="B7" s="213"/>
      <c r="C7" s="213"/>
      <c r="D7" s="217"/>
      <c r="E7" s="217"/>
      <c r="F7" s="217"/>
      <c r="G7" s="217"/>
      <c r="H7" s="216"/>
      <c r="I7" s="212"/>
      <c r="J7" s="217"/>
      <c r="K7" s="217"/>
      <c r="L7" s="217"/>
      <c r="M7" s="223"/>
      <c r="N7" s="224"/>
      <c r="O7" s="93"/>
      <c r="P7" s="93"/>
      <c r="Q7" s="93"/>
      <c r="R7" s="93"/>
      <c r="S7" s="93"/>
      <c r="T7" s="93"/>
      <c r="U7" s="93"/>
      <c r="V7" s="93"/>
      <c r="W7" s="93"/>
      <c r="X7" s="93"/>
      <c r="Y7" s="93"/>
      <c r="Z7" s="93"/>
      <c r="AA7" s="93"/>
    </row>
    <row r="8" spans="1:27" s="74" customFormat="1" ht="11.45" customHeight="1">
      <c r="A8" s="212"/>
      <c r="B8" s="213"/>
      <c r="C8" s="213"/>
      <c r="D8" s="217"/>
      <c r="E8" s="217"/>
      <c r="F8" s="217"/>
      <c r="G8" s="217"/>
      <c r="H8" s="216"/>
      <c r="I8" s="212"/>
      <c r="J8" s="217"/>
      <c r="K8" s="217"/>
      <c r="L8" s="217"/>
      <c r="M8" s="223"/>
      <c r="N8" s="224"/>
      <c r="O8" s="93"/>
      <c r="P8" s="93"/>
      <c r="Q8" s="93"/>
      <c r="R8" s="93"/>
      <c r="S8" s="93"/>
      <c r="T8" s="93"/>
      <c r="U8" s="93"/>
      <c r="V8" s="93"/>
      <c r="W8" s="93"/>
      <c r="X8" s="93"/>
      <c r="Y8" s="93"/>
      <c r="Z8" s="93"/>
      <c r="AA8" s="93"/>
    </row>
    <row r="9" spans="1:27" s="74" customFormat="1" ht="11.45" customHeight="1">
      <c r="A9" s="212"/>
      <c r="B9" s="213"/>
      <c r="C9" s="213"/>
      <c r="D9" s="217"/>
      <c r="E9" s="217"/>
      <c r="F9" s="217"/>
      <c r="G9" s="217"/>
      <c r="H9" s="216"/>
      <c r="I9" s="212"/>
      <c r="J9" s="217"/>
      <c r="K9" s="217"/>
      <c r="L9" s="217"/>
      <c r="M9" s="223"/>
      <c r="N9" s="224"/>
      <c r="O9" s="93"/>
      <c r="P9" s="93"/>
      <c r="Q9" s="93"/>
      <c r="R9" s="93"/>
      <c r="S9" s="93"/>
      <c r="T9" s="93"/>
      <c r="U9" s="93"/>
      <c r="V9" s="93"/>
      <c r="W9" s="93"/>
      <c r="X9" s="93"/>
      <c r="Y9" s="93"/>
      <c r="Z9" s="93"/>
      <c r="AA9" s="93"/>
    </row>
    <row r="10" spans="1:27" s="74" customFormat="1" ht="11.45" customHeight="1">
      <c r="A10" s="212"/>
      <c r="B10" s="213"/>
      <c r="C10" s="213"/>
      <c r="D10" s="217"/>
      <c r="E10" s="217"/>
      <c r="F10" s="217"/>
      <c r="G10" s="217"/>
      <c r="H10" s="216"/>
      <c r="I10" s="212"/>
      <c r="J10" s="217"/>
      <c r="K10" s="217"/>
      <c r="L10" s="217"/>
      <c r="M10" s="223"/>
      <c r="N10" s="224"/>
      <c r="O10" s="93"/>
      <c r="P10" s="93"/>
      <c r="Q10" s="93"/>
      <c r="R10" s="93"/>
      <c r="S10" s="93"/>
      <c r="T10" s="93"/>
      <c r="U10" s="93"/>
      <c r="V10" s="93"/>
      <c r="W10" s="93"/>
      <c r="X10" s="93"/>
      <c r="Y10" s="93"/>
      <c r="Z10" s="93"/>
      <c r="AA10" s="93"/>
    </row>
    <row r="11" spans="1:27" ht="11.45" customHeight="1">
      <c r="A11" s="212"/>
      <c r="B11" s="213"/>
      <c r="C11" s="213"/>
      <c r="D11" s="217"/>
      <c r="E11" s="217"/>
      <c r="F11" s="217"/>
      <c r="G11" s="217"/>
      <c r="H11" s="216"/>
      <c r="I11" s="212"/>
      <c r="J11" s="217"/>
      <c r="K11" s="217"/>
      <c r="L11" s="217"/>
      <c r="M11" s="223"/>
      <c r="N11" s="224"/>
    </row>
    <row r="12" spans="1:27" ht="11.45" customHeight="1">
      <c r="A12" s="212"/>
      <c r="B12" s="213"/>
      <c r="C12" s="213"/>
      <c r="D12" s="217"/>
      <c r="E12" s="217"/>
      <c r="F12" s="217"/>
      <c r="G12" s="217"/>
      <c r="H12" s="216"/>
      <c r="I12" s="212"/>
      <c r="J12" s="217"/>
      <c r="K12" s="217"/>
      <c r="L12" s="217"/>
      <c r="M12" s="223"/>
      <c r="N12" s="224"/>
    </row>
    <row r="13" spans="1:27" ht="11.45" customHeight="1">
      <c r="A13" s="212"/>
      <c r="B13" s="213"/>
      <c r="C13" s="213"/>
      <c r="D13" s="217"/>
      <c r="E13" s="217"/>
      <c r="F13" s="217"/>
      <c r="G13" s="217"/>
      <c r="H13" s="216"/>
      <c r="I13" s="212"/>
      <c r="J13" s="217"/>
      <c r="K13" s="217"/>
      <c r="L13" s="217"/>
      <c r="M13" s="223"/>
      <c r="N13" s="224"/>
    </row>
    <row r="14" spans="1:27" ht="11.45" customHeight="1">
      <c r="A14" s="212"/>
      <c r="B14" s="213"/>
      <c r="C14" s="213"/>
      <c r="D14" s="217"/>
      <c r="E14" s="217"/>
      <c r="F14" s="217" t="s">
        <v>0</v>
      </c>
      <c r="G14" s="217"/>
      <c r="H14" s="216"/>
      <c r="I14" s="212" t="s">
        <v>0</v>
      </c>
      <c r="J14" s="217"/>
      <c r="K14" s="217"/>
      <c r="L14" s="217"/>
      <c r="M14" s="223"/>
      <c r="N14" s="224"/>
    </row>
    <row r="15" spans="1:27" ht="11.45" customHeight="1">
      <c r="A15" s="212"/>
      <c r="B15" s="213"/>
      <c r="C15" s="213"/>
      <c r="D15" s="217"/>
      <c r="E15" s="217"/>
      <c r="F15" s="217"/>
      <c r="G15" s="217"/>
      <c r="H15" s="216"/>
      <c r="I15" s="212"/>
      <c r="J15" s="217"/>
      <c r="K15" s="217"/>
      <c r="L15" s="217"/>
      <c r="M15" s="223"/>
      <c r="N15" s="224"/>
    </row>
    <row r="16" spans="1:27" ht="11.45" customHeight="1">
      <c r="A16" s="212"/>
      <c r="B16" s="213"/>
      <c r="C16" s="213"/>
      <c r="D16" s="217"/>
      <c r="E16" s="217"/>
      <c r="F16" s="217"/>
      <c r="G16" s="217"/>
      <c r="H16" s="216"/>
      <c r="I16" s="212"/>
      <c r="J16" s="217"/>
      <c r="K16" s="217"/>
      <c r="L16" s="217"/>
      <c r="M16" s="223"/>
      <c r="N16" s="224"/>
    </row>
    <row r="17" spans="1:27" s="83" customFormat="1" ht="11.45" customHeight="1">
      <c r="A17" s="64">
        <v>1</v>
      </c>
      <c r="B17" s="65">
        <v>2</v>
      </c>
      <c r="C17" s="66">
        <v>3</v>
      </c>
      <c r="D17" s="66">
        <v>4</v>
      </c>
      <c r="E17" s="66">
        <v>5</v>
      </c>
      <c r="F17" s="66">
        <v>6</v>
      </c>
      <c r="G17" s="66">
        <v>7</v>
      </c>
      <c r="H17" s="67">
        <v>8</v>
      </c>
      <c r="I17" s="89">
        <v>9</v>
      </c>
      <c r="J17" s="66">
        <v>10</v>
      </c>
      <c r="K17" s="66">
        <v>11</v>
      </c>
      <c r="L17" s="66">
        <v>12</v>
      </c>
      <c r="M17" s="66">
        <v>13</v>
      </c>
      <c r="N17" s="67">
        <v>14</v>
      </c>
      <c r="O17" s="92"/>
      <c r="P17" s="92"/>
      <c r="Q17" s="92"/>
      <c r="R17" s="92"/>
      <c r="S17" s="92"/>
      <c r="T17" s="92"/>
      <c r="U17" s="92"/>
      <c r="V17" s="92"/>
      <c r="W17" s="92"/>
      <c r="X17" s="92"/>
      <c r="Y17" s="92"/>
      <c r="Z17" s="92"/>
      <c r="AA17" s="92"/>
    </row>
    <row r="18" spans="1:27" s="71" customFormat="1" ht="20.100000000000001" customHeight="1">
      <c r="A18" s="88"/>
      <c r="B18" s="84"/>
      <c r="C18" s="231" t="s">
        <v>969</v>
      </c>
      <c r="D18" s="232"/>
      <c r="E18" s="232"/>
      <c r="F18" s="232"/>
      <c r="G18" s="232"/>
      <c r="H18" s="232"/>
      <c r="I18" s="232" t="s">
        <v>969</v>
      </c>
      <c r="J18" s="232"/>
      <c r="K18" s="232"/>
      <c r="L18" s="232"/>
      <c r="M18" s="232"/>
      <c r="N18" s="232"/>
      <c r="O18" s="95"/>
      <c r="P18" s="95"/>
      <c r="Q18" s="95"/>
      <c r="R18" s="95"/>
      <c r="S18" s="95"/>
      <c r="T18" s="95"/>
      <c r="U18" s="95"/>
      <c r="V18" s="95"/>
      <c r="W18" s="95"/>
      <c r="X18" s="95"/>
      <c r="Y18" s="95"/>
      <c r="Z18" s="95"/>
      <c r="AA18" s="96"/>
    </row>
    <row r="19" spans="1:27" s="71" customFormat="1" ht="11.1" customHeight="1">
      <c r="A19" s="69">
        <f>IF(B19&lt;&gt;"",COUNTA($B$19:B19),"")</f>
        <v>1</v>
      </c>
      <c r="B19" s="78" t="s">
        <v>70</v>
      </c>
      <c r="C19" s="161">
        <v>209152</v>
      </c>
      <c r="D19" s="161">
        <v>59512</v>
      </c>
      <c r="E19" s="161">
        <v>67274</v>
      </c>
      <c r="F19" s="161">
        <v>922</v>
      </c>
      <c r="G19" s="161">
        <v>1555</v>
      </c>
      <c r="H19" s="161">
        <v>2217</v>
      </c>
      <c r="I19" s="161">
        <v>5044</v>
      </c>
      <c r="J19" s="161">
        <v>13187</v>
      </c>
      <c r="K19" s="161">
        <v>8538</v>
      </c>
      <c r="L19" s="161">
        <v>35810</v>
      </c>
      <c r="M19" s="161">
        <v>15551</v>
      </c>
      <c r="N19" s="161">
        <v>66815</v>
      </c>
      <c r="O19" s="95"/>
      <c r="P19" s="95"/>
      <c r="Q19" s="95"/>
      <c r="R19" s="95"/>
      <c r="S19" s="95"/>
      <c r="T19" s="95"/>
      <c r="U19" s="95"/>
      <c r="V19" s="95"/>
      <c r="W19" s="95"/>
      <c r="X19" s="95"/>
      <c r="Y19" s="95"/>
      <c r="Z19" s="95"/>
      <c r="AA19" s="96"/>
    </row>
    <row r="20" spans="1:27" s="71" customFormat="1" ht="11.1" customHeight="1">
      <c r="A20" s="69">
        <f>IF(B20&lt;&gt;"",COUNTA($B$19:B20),"")</f>
        <v>2</v>
      </c>
      <c r="B20" s="78" t="s">
        <v>71</v>
      </c>
      <c r="C20" s="161">
        <v>66018</v>
      </c>
      <c r="D20" s="161">
        <v>10782</v>
      </c>
      <c r="E20" s="161">
        <v>37101</v>
      </c>
      <c r="F20" s="161">
        <v>3317</v>
      </c>
      <c r="G20" s="161">
        <v>6428</v>
      </c>
      <c r="H20" s="161">
        <v>7583</v>
      </c>
      <c r="I20" s="161">
        <v>4284</v>
      </c>
      <c r="J20" s="161">
        <v>5908</v>
      </c>
      <c r="K20" s="161">
        <v>3009</v>
      </c>
      <c r="L20" s="161">
        <v>6571</v>
      </c>
      <c r="M20" s="161">
        <v>2904</v>
      </c>
      <c r="N20" s="161">
        <v>15231</v>
      </c>
      <c r="O20" s="95"/>
      <c r="P20" s="95"/>
      <c r="Q20" s="95"/>
      <c r="R20" s="95"/>
      <c r="S20" s="95"/>
      <c r="T20" s="95"/>
      <c r="U20" s="95"/>
      <c r="V20" s="95"/>
      <c r="W20" s="95"/>
      <c r="X20" s="95"/>
      <c r="Y20" s="95"/>
      <c r="Z20" s="95"/>
      <c r="AA20" s="96"/>
    </row>
    <row r="21" spans="1:27" s="71" customFormat="1" ht="21.6" customHeight="1">
      <c r="A21" s="69">
        <f>IF(B21&lt;&gt;"",COUNTA($B$19:B21),"")</f>
        <v>3</v>
      </c>
      <c r="B21" s="79" t="s">
        <v>628</v>
      </c>
      <c r="C21" s="161" t="s">
        <v>8</v>
      </c>
      <c r="D21" s="161" t="s">
        <v>8</v>
      </c>
      <c r="E21" s="161" t="s">
        <v>8</v>
      </c>
      <c r="F21" s="161" t="s">
        <v>8</v>
      </c>
      <c r="G21" s="161" t="s">
        <v>8</v>
      </c>
      <c r="H21" s="161" t="s">
        <v>8</v>
      </c>
      <c r="I21" s="161" t="s">
        <v>8</v>
      </c>
      <c r="J21" s="161" t="s">
        <v>8</v>
      </c>
      <c r="K21" s="161" t="s">
        <v>8</v>
      </c>
      <c r="L21" s="161" t="s">
        <v>8</v>
      </c>
      <c r="M21" s="161" t="s">
        <v>8</v>
      </c>
      <c r="N21" s="161" t="s">
        <v>8</v>
      </c>
      <c r="O21" s="95"/>
      <c r="P21" s="95"/>
      <c r="Q21" s="95"/>
      <c r="R21" s="95"/>
      <c r="S21" s="95"/>
      <c r="T21" s="95"/>
      <c r="U21" s="95"/>
      <c r="V21" s="95"/>
      <c r="W21" s="95"/>
      <c r="X21" s="95"/>
      <c r="Y21" s="95"/>
      <c r="Z21" s="95"/>
      <c r="AA21" s="96"/>
    </row>
    <row r="22" spans="1:27" s="71" customFormat="1" ht="11.1" customHeight="1">
      <c r="A22" s="69">
        <f>IF(B22&lt;&gt;"",COUNTA($B$19:B22),"")</f>
        <v>4</v>
      </c>
      <c r="B22" s="78" t="s">
        <v>72</v>
      </c>
      <c r="C22" s="161">
        <v>75</v>
      </c>
      <c r="D22" s="161" t="s">
        <v>8</v>
      </c>
      <c r="E22" s="161">
        <v>74</v>
      </c>
      <c r="F22" s="161">
        <v>9</v>
      </c>
      <c r="G22" s="161">
        <v>10</v>
      </c>
      <c r="H22" s="161">
        <v>51</v>
      </c>
      <c r="I22" s="161" t="s">
        <v>8</v>
      </c>
      <c r="J22" s="161">
        <v>3</v>
      </c>
      <c r="K22" s="161" t="s">
        <v>8</v>
      </c>
      <c r="L22" s="161">
        <v>1</v>
      </c>
      <c r="M22" s="161">
        <v>1</v>
      </c>
      <c r="N22" s="161" t="s">
        <v>8</v>
      </c>
      <c r="O22" s="95"/>
      <c r="P22" s="95"/>
      <c r="Q22" s="95"/>
      <c r="R22" s="95"/>
      <c r="S22" s="95"/>
      <c r="T22" s="95"/>
      <c r="U22" s="95"/>
      <c r="V22" s="95"/>
      <c r="W22" s="95"/>
      <c r="X22" s="95"/>
      <c r="Y22" s="95"/>
      <c r="Z22" s="95"/>
      <c r="AA22" s="96"/>
    </row>
    <row r="23" spans="1:27" s="71" customFormat="1" ht="11.1" customHeight="1">
      <c r="A23" s="69">
        <f>IF(B23&lt;&gt;"",COUNTA($B$19:B23),"")</f>
        <v>5</v>
      </c>
      <c r="B23" s="78" t="s">
        <v>73</v>
      </c>
      <c r="C23" s="161">
        <v>59730</v>
      </c>
      <c r="D23" s="161">
        <v>20783</v>
      </c>
      <c r="E23" s="161">
        <v>13811</v>
      </c>
      <c r="F23" s="161">
        <v>876</v>
      </c>
      <c r="G23" s="161">
        <v>1323</v>
      </c>
      <c r="H23" s="161">
        <v>1696</v>
      </c>
      <c r="I23" s="161">
        <v>1380</v>
      </c>
      <c r="J23" s="161">
        <v>2549</v>
      </c>
      <c r="K23" s="161">
        <v>1433</v>
      </c>
      <c r="L23" s="161">
        <v>4555</v>
      </c>
      <c r="M23" s="161">
        <v>2947</v>
      </c>
      <c r="N23" s="161">
        <v>22190</v>
      </c>
      <c r="O23" s="95"/>
      <c r="P23" s="95"/>
      <c r="Q23" s="95"/>
      <c r="R23" s="95"/>
      <c r="S23" s="95"/>
      <c r="T23" s="95"/>
      <c r="U23" s="95"/>
      <c r="V23" s="95"/>
      <c r="W23" s="95"/>
      <c r="X23" s="95"/>
      <c r="Y23" s="95"/>
      <c r="Z23" s="95"/>
      <c r="AA23" s="96"/>
    </row>
    <row r="24" spans="1:27" s="71" customFormat="1" ht="11.1" customHeight="1">
      <c r="A24" s="69">
        <f>IF(B24&lt;&gt;"",COUNTA($B$19:B24),"")</f>
        <v>6</v>
      </c>
      <c r="B24" s="78" t="s">
        <v>74</v>
      </c>
      <c r="C24" s="161">
        <v>9326</v>
      </c>
      <c r="D24" s="161">
        <v>3612</v>
      </c>
      <c r="E24" s="161">
        <v>3766</v>
      </c>
      <c r="F24" s="161">
        <v>106</v>
      </c>
      <c r="G24" s="161">
        <v>201</v>
      </c>
      <c r="H24" s="161">
        <v>154</v>
      </c>
      <c r="I24" s="161">
        <v>155</v>
      </c>
      <c r="J24" s="161">
        <v>434</v>
      </c>
      <c r="K24" s="161">
        <v>442</v>
      </c>
      <c r="L24" s="161">
        <v>2275</v>
      </c>
      <c r="M24" s="161">
        <v>354</v>
      </c>
      <c r="N24" s="161">
        <v>1594</v>
      </c>
      <c r="O24" s="95"/>
      <c r="P24" s="95"/>
      <c r="Q24" s="95"/>
      <c r="R24" s="95"/>
      <c r="S24" s="95"/>
      <c r="T24" s="95"/>
      <c r="U24" s="95"/>
      <c r="V24" s="95"/>
      <c r="W24" s="95"/>
      <c r="X24" s="95"/>
      <c r="Y24" s="95"/>
      <c r="Z24" s="95"/>
      <c r="AA24" s="96"/>
    </row>
    <row r="25" spans="1:27" s="71" customFormat="1" ht="20.100000000000001" customHeight="1">
      <c r="A25" s="70">
        <f>IF(B25&lt;&gt;"",COUNTA($B$19:B25),"")</f>
        <v>7</v>
      </c>
      <c r="B25" s="80" t="s">
        <v>75</v>
      </c>
      <c r="C25" s="162">
        <v>325649</v>
      </c>
      <c r="D25" s="162">
        <v>87465</v>
      </c>
      <c r="E25" s="162">
        <v>114492</v>
      </c>
      <c r="F25" s="162">
        <v>5018</v>
      </c>
      <c r="G25" s="162">
        <v>9115</v>
      </c>
      <c r="H25" s="162">
        <v>11392</v>
      </c>
      <c r="I25" s="162">
        <v>10553</v>
      </c>
      <c r="J25" s="162">
        <v>21213</v>
      </c>
      <c r="K25" s="162">
        <v>12538</v>
      </c>
      <c r="L25" s="162">
        <v>44662</v>
      </c>
      <c r="M25" s="162">
        <v>21049</v>
      </c>
      <c r="N25" s="162">
        <v>102643</v>
      </c>
      <c r="O25" s="95"/>
      <c r="P25" s="95"/>
      <c r="Q25" s="95"/>
      <c r="R25" s="95"/>
      <c r="S25" s="95"/>
      <c r="T25" s="95"/>
      <c r="U25" s="95"/>
      <c r="V25" s="95"/>
      <c r="W25" s="95"/>
      <c r="X25" s="95"/>
      <c r="Y25" s="95"/>
      <c r="Z25" s="95"/>
      <c r="AA25" s="96"/>
    </row>
    <row r="26" spans="1:27" s="71" customFormat="1" ht="21.6" customHeight="1">
      <c r="A26" s="69">
        <f>IF(B26&lt;&gt;"",COUNTA($B$19:B26),"")</f>
        <v>8</v>
      </c>
      <c r="B26" s="79" t="s">
        <v>76</v>
      </c>
      <c r="C26" s="161">
        <v>91364</v>
      </c>
      <c r="D26" s="161">
        <v>8811</v>
      </c>
      <c r="E26" s="161">
        <v>66059</v>
      </c>
      <c r="F26" s="161">
        <v>15190</v>
      </c>
      <c r="G26" s="161">
        <v>20753</v>
      </c>
      <c r="H26" s="161">
        <v>14456</v>
      </c>
      <c r="I26" s="161">
        <v>6959</v>
      </c>
      <c r="J26" s="161">
        <v>4784</v>
      </c>
      <c r="K26" s="161">
        <v>1887</v>
      </c>
      <c r="L26" s="161">
        <v>2031</v>
      </c>
      <c r="M26" s="161">
        <v>863</v>
      </c>
      <c r="N26" s="161">
        <v>15631</v>
      </c>
      <c r="O26" s="95"/>
      <c r="P26" s="95"/>
      <c r="Q26" s="95"/>
      <c r="R26" s="95"/>
      <c r="S26" s="95"/>
      <c r="T26" s="95"/>
      <c r="U26" s="95"/>
      <c r="V26" s="95"/>
      <c r="W26" s="95"/>
      <c r="X26" s="95"/>
      <c r="Y26" s="95"/>
      <c r="Z26" s="95"/>
      <c r="AA26" s="96"/>
    </row>
    <row r="27" spans="1:27" s="71" customFormat="1" ht="11.1" customHeight="1">
      <c r="A27" s="69">
        <f>IF(B27&lt;&gt;"",COUNTA($B$19:B27),"")</f>
        <v>9</v>
      </c>
      <c r="B27" s="78" t="s">
        <v>77</v>
      </c>
      <c r="C27" s="161">
        <v>28611</v>
      </c>
      <c r="D27" s="161">
        <v>3303</v>
      </c>
      <c r="E27" s="161">
        <v>16159</v>
      </c>
      <c r="F27" s="161">
        <v>2910</v>
      </c>
      <c r="G27" s="161">
        <v>5356</v>
      </c>
      <c r="H27" s="161">
        <v>5043</v>
      </c>
      <c r="I27" s="161">
        <v>2136</v>
      </c>
      <c r="J27" s="161">
        <v>695</v>
      </c>
      <c r="K27" s="161">
        <v>19</v>
      </c>
      <c r="L27" s="161" t="s">
        <v>8</v>
      </c>
      <c r="M27" s="161">
        <v>4</v>
      </c>
      <c r="N27" s="161">
        <v>9145</v>
      </c>
      <c r="O27" s="95"/>
      <c r="P27" s="95"/>
      <c r="Q27" s="95"/>
      <c r="R27" s="95"/>
      <c r="S27" s="95"/>
      <c r="T27" s="95"/>
      <c r="U27" s="95"/>
      <c r="V27" s="95"/>
      <c r="W27" s="95"/>
      <c r="X27" s="95"/>
      <c r="Y27" s="95"/>
      <c r="Z27" s="95"/>
      <c r="AA27" s="96"/>
    </row>
    <row r="28" spans="1:27" s="71" customFormat="1" ht="11.1" customHeight="1">
      <c r="A28" s="69">
        <f>IF(B28&lt;&gt;"",COUNTA($B$19:B28),"")</f>
        <v>10</v>
      </c>
      <c r="B28" s="78" t="s">
        <v>78</v>
      </c>
      <c r="C28" s="161" t="s">
        <v>8</v>
      </c>
      <c r="D28" s="161" t="s">
        <v>8</v>
      </c>
      <c r="E28" s="161" t="s">
        <v>8</v>
      </c>
      <c r="F28" s="161" t="s">
        <v>8</v>
      </c>
      <c r="G28" s="161" t="s">
        <v>8</v>
      </c>
      <c r="H28" s="161" t="s">
        <v>8</v>
      </c>
      <c r="I28" s="161" t="s">
        <v>8</v>
      </c>
      <c r="J28" s="161" t="s">
        <v>8</v>
      </c>
      <c r="K28" s="161" t="s">
        <v>8</v>
      </c>
      <c r="L28" s="161" t="s">
        <v>8</v>
      </c>
      <c r="M28" s="161" t="s">
        <v>8</v>
      </c>
      <c r="N28" s="161" t="s">
        <v>8</v>
      </c>
      <c r="O28" s="95"/>
      <c r="P28" s="95"/>
      <c r="Q28" s="95"/>
      <c r="R28" s="95"/>
      <c r="S28" s="95"/>
      <c r="T28" s="95"/>
      <c r="U28" s="95"/>
      <c r="V28" s="95"/>
      <c r="W28" s="95"/>
      <c r="X28" s="95"/>
      <c r="Y28" s="95"/>
      <c r="Z28" s="95"/>
      <c r="AA28" s="96"/>
    </row>
    <row r="29" spans="1:27" s="71" customFormat="1" ht="11.1" customHeight="1">
      <c r="A29" s="69">
        <f>IF(B29&lt;&gt;"",COUNTA($B$19:B29),"")</f>
        <v>11</v>
      </c>
      <c r="B29" s="78" t="s">
        <v>79</v>
      </c>
      <c r="C29" s="161">
        <v>2402</v>
      </c>
      <c r="D29" s="161">
        <v>1</v>
      </c>
      <c r="E29" s="161">
        <v>96</v>
      </c>
      <c r="F29" s="161">
        <v>31</v>
      </c>
      <c r="G29" s="161">
        <v>4</v>
      </c>
      <c r="H29" s="161">
        <v>40</v>
      </c>
      <c r="I29" s="161">
        <v>6</v>
      </c>
      <c r="J29" s="161" t="s">
        <v>8</v>
      </c>
      <c r="K29" s="161">
        <v>14</v>
      </c>
      <c r="L29" s="161">
        <v>1</v>
      </c>
      <c r="M29" s="161">
        <v>26</v>
      </c>
      <c r="N29" s="161">
        <v>2279</v>
      </c>
      <c r="O29" s="95"/>
      <c r="P29" s="95"/>
      <c r="Q29" s="95"/>
      <c r="R29" s="95"/>
      <c r="S29" s="95"/>
      <c r="T29" s="95"/>
      <c r="U29" s="95"/>
      <c r="V29" s="95"/>
      <c r="W29" s="95"/>
      <c r="X29" s="95"/>
      <c r="Y29" s="95"/>
      <c r="Z29" s="95"/>
      <c r="AA29" s="96"/>
    </row>
    <row r="30" spans="1:27" s="71" customFormat="1" ht="11.1" customHeight="1">
      <c r="A30" s="69">
        <f>IF(B30&lt;&gt;"",COUNTA($B$19:B30),"")</f>
        <v>12</v>
      </c>
      <c r="B30" s="78" t="s">
        <v>74</v>
      </c>
      <c r="C30" s="161">
        <v>2202</v>
      </c>
      <c r="D30" s="161" t="s">
        <v>8</v>
      </c>
      <c r="E30" s="161">
        <v>2202</v>
      </c>
      <c r="F30" s="161">
        <v>160</v>
      </c>
      <c r="G30" s="161">
        <v>500</v>
      </c>
      <c r="H30" s="161">
        <v>202</v>
      </c>
      <c r="I30" s="161">
        <v>238</v>
      </c>
      <c r="J30" s="161">
        <v>508</v>
      </c>
      <c r="K30" s="161">
        <v>339</v>
      </c>
      <c r="L30" s="161">
        <v>254</v>
      </c>
      <c r="M30" s="161" t="s">
        <v>8</v>
      </c>
      <c r="N30" s="161" t="s">
        <v>8</v>
      </c>
      <c r="O30" s="95"/>
      <c r="P30" s="95"/>
      <c r="Q30" s="95"/>
      <c r="R30" s="95"/>
      <c r="S30" s="95"/>
      <c r="T30" s="95"/>
      <c r="U30" s="95"/>
      <c r="V30" s="95"/>
      <c r="W30" s="95"/>
      <c r="X30" s="95"/>
      <c r="Y30" s="95"/>
      <c r="Z30" s="95"/>
      <c r="AA30" s="96"/>
    </row>
    <row r="31" spans="1:27" s="71" customFormat="1" ht="20.100000000000001" customHeight="1">
      <c r="A31" s="70">
        <f>IF(B31&lt;&gt;"",COUNTA($B$19:B31),"")</f>
        <v>13</v>
      </c>
      <c r="B31" s="80" t="s">
        <v>80</v>
      </c>
      <c r="C31" s="162">
        <v>91564</v>
      </c>
      <c r="D31" s="162">
        <v>8812</v>
      </c>
      <c r="E31" s="162">
        <v>63953</v>
      </c>
      <c r="F31" s="162">
        <v>15062</v>
      </c>
      <c r="G31" s="162">
        <v>20256</v>
      </c>
      <c r="H31" s="162">
        <v>14293</v>
      </c>
      <c r="I31" s="162">
        <v>6727</v>
      </c>
      <c r="J31" s="162">
        <v>4276</v>
      </c>
      <c r="K31" s="162">
        <v>1561</v>
      </c>
      <c r="L31" s="162">
        <v>1778</v>
      </c>
      <c r="M31" s="162">
        <v>889</v>
      </c>
      <c r="N31" s="162">
        <v>17910</v>
      </c>
      <c r="O31" s="95"/>
      <c r="P31" s="95"/>
      <c r="Q31" s="95"/>
      <c r="R31" s="95"/>
      <c r="S31" s="95"/>
      <c r="T31" s="95"/>
      <c r="U31" s="95"/>
      <c r="V31" s="95"/>
      <c r="W31" s="95"/>
      <c r="X31" s="95"/>
      <c r="Y31" s="95"/>
      <c r="Z31" s="95"/>
      <c r="AA31" s="96"/>
    </row>
    <row r="32" spans="1:27" s="71" customFormat="1" ht="20.100000000000001" customHeight="1">
      <c r="A32" s="70">
        <f>IF(B32&lt;&gt;"",COUNTA($B$19:B32),"")</f>
        <v>14</v>
      </c>
      <c r="B32" s="80" t="s">
        <v>81</v>
      </c>
      <c r="C32" s="162">
        <v>417214</v>
      </c>
      <c r="D32" s="162">
        <v>96277</v>
      </c>
      <c r="E32" s="162">
        <v>178446</v>
      </c>
      <c r="F32" s="162">
        <v>20080</v>
      </c>
      <c r="G32" s="162">
        <v>29371</v>
      </c>
      <c r="H32" s="162">
        <v>25685</v>
      </c>
      <c r="I32" s="162">
        <v>17280</v>
      </c>
      <c r="J32" s="162">
        <v>25490</v>
      </c>
      <c r="K32" s="162">
        <v>14100</v>
      </c>
      <c r="L32" s="162">
        <v>46440</v>
      </c>
      <c r="M32" s="162">
        <v>21938</v>
      </c>
      <c r="N32" s="162">
        <v>120553</v>
      </c>
      <c r="O32" s="95"/>
      <c r="P32" s="95"/>
      <c r="Q32" s="95"/>
      <c r="R32" s="95"/>
      <c r="S32" s="95"/>
      <c r="T32" s="95"/>
      <c r="U32" s="95"/>
      <c r="V32" s="95"/>
      <c r="W32" s="95"/>
      <c r="X32" s="95"/>
      <c r="Y32" s="95"/>
      <c r="Z32" s="95"/>
      <c r="AA32" s="96"/>
    </row>
    <row r="33" spans="1:27" s="71" customFormat="1" ht="11.1" customHeight="1">
      <c r="A33" s="69">
        <f>IF(B33&lt;&gt;"",COUNTA($B$19:B33),"")</f>
        <v>15</v>
      </c>
      <c r="B33" s="78" t="s">
        <v>82</v>
      </c>
      <c r="C33" s="161" t="s">
        <v>8</v>
      </c>
      <c r="D33" s="161" t="s">
        <v>8</v>
      </c>
      <c r="E33" s="161" t="s">
        <v>8</v>
      </c>
      <c r="F33" s="161" t="s">
        <v>8</v>
      </c>
      <c r="G33" s="161" t="s">
        <v>8</v>
      </c>
      <c r="H33" s="161" t="s">
        <v>8</v>
      </c>
      <c r="I33" s="161" t="s">
        <v>8</v>
      </c>
      <c r="J33" s="161" t="s">
        <v>8</v>
      </c>
      <c r="K33" s="161" t="s">
        <v>8</v>
      </c>
      <c r="L33" s="161" t="s">
        <v>8</v>
      </c>
      <c r="M33" s="161" t="s">
        <v>8</v>
      </c>
      <c r="N33" s="161" t="s">
        <v>8</v>
      </c>
      <c r="O33" s="95"/>
      <c r="P33" s="95"/>
      <c r="Q33" s="95"/>
      <c r="R33" s="95"/>
      <c r="S33" s="95"/>
      <c r="T33" s="95"/>
      <c r="U33" s="95"/>
      <c r="V33" s="95"/>
      <c r="W33" s="95"/>
      <c r="X33" s="95"/>
      <c r="Y33" s="95"/>
      <c r="Z33" s="95"/>
      <c r="AA33" s="96"/>
    </row>
    <row r="34" spans="1:27" s="71" customFormat="1" ht="11.1" customHeight="1">
      <c r="A34" s="69">
        <f>IF(B34&lt;&gt;"",COUNTA($B$19:B34),"")</f>
        <v>16</v>
      </c>
      <c r="B34" s="78" t="s">
        <v>83</v>
      </c>
      <c r="C34" s="161" t="s">
        <v>8</v>
      </c>
      <c r="D34" s="161" t="s">
        <v>8</v>
      </c>
      <c r="E34" s="161" t="s">
        <v>8</v>
      </c>
      <c r="F34" s="161" t="s">
        <v>8</v>
      </c>
      <c r="G34" s="161" t="s">
        <v>8</v>
      </c>
      <c r="H34" s="161" t="s">
        <v>8</v>
      </c>
      <c r="I34" s="161" t="s">
        <v>8</v>
      </c>
      <c r="J34" s="161" t="s">
        <v>8</v>
      </c>
      <c r="K34" s="161" t="s">
        <v>8</v>
      </c>
      <c r="L34" s="161" t="s">
        <v>8</v>
      </c>
      <c r="M34" s="161" t="s">
        <v>8</v>
      </c>
      <c r="N34" s="161" t="s">
        <v>8</v>
      </c>
      <c r="O34" s="95"/>
      <c r="P34" s="95"/>
      <c r="Q34" s="95"/>
      <c r="R34" s="95"/>
      <c r="S34" s="95"/>
      <c r="T34" s="95"/>
      <c r="U34" s="95"/>
      <c r="V34" s="95"/>
      <c r="W34" s="95"/>
      <c r="X34" s="95"/>
      <c r="Y34" s="95"/>
      <c r="Z34" s="95"/>
      <c r="AA34" s="96"/>
    </row>
    <row r="35" spans="1:27" s="71" customFormat="1" ht="11.1" customHeight="1">
      <c r="A35" s="69">
        <f>IF(B35&lt;&gt;"",COUNTA($B$19:B35),"")</f>
        <v>17</v>
      </c>
      <c r="B35" s="78" t="s">
        <v>99</v>
      </c>
      <c r="C35" s="161" t="s">
        <v>8</v>
      </c>
      <c r="D35" s="161" t="s">
        <v>8</v>
      </c>
      <c r="E35" s="161" t="s">
        <v>8</v>
      </c>
      <c r="F35" s="161" t="s">
        <v>8</v>
      </c>
      <c r="G35" s="161" t="s">
        <v>8</v>
      </c>
      <c r="H35" s="161" t="s">
        <v>8</v>
      </c>
      <c r="I35" s="161" t="s">
        <v>8</v>
      </c>
      <c r="J35" s="161" t="s">
        <v>8</v>
      </c>
      <c r="K35" s="161" t="s">
        <v>8</v>
      </c>
      <c r="L35" s="161" t="s">
        <v>8</v>
      </c>
      <c r="M35" s="161" t="s">
        <v>8</v>
      </c>
      <c r="N35" s="161" t="s">
        <v>8</v>
      </c>
      <c r="O35" s="95"/>
      <c r="P35" s="95"/>
      <c r="Q35" s="95"/>
      <c r="R35" s="95"/>
      <c r="S35" s="95"/>
      <c r="T35" s="95"/>
      <c r="U35" s="95"/>
      <c r="V35" s="95"/>
      <c r="W35" s="95"/>
      <c r="X35" s="95"/>
      <c r="Y35" s="95"/>
      <c r="Z35" s="95"/>
      <c r="AA35" s="96"/>
    </row>
    <row r="36" spans="1:27" s="71" customFormat="1" ht="11.1" customHeight="1">
      <c r="A36" s="69">
        <f>IF(B36&lt;&gt;"",COUNTA($B$19:B36),"")</f>
        <v>18</v>
      </c>
      <c r="B36" s="78" t="s">
        <v>100</v>
      </c>
      <c r="C36" s="161" t="s">
        <v>8</v>
      </c>
      <c r="D36" s="161" t="s">
        <v>8</v>
      </c>
      <c r="E36" s="161" t="s">
        <v>8</v>
      </c>
      <c r="F36" s="161" t="s">
        <v>8</v>
      </c>
      <c r="G36" s="161" t="s">
        <v>8</v>
      </c>
      <c r="H36" s="161" t="s">
        <v>8</v>
      </c>
      <c r="I36" s="161" t="s">
        <v>8</v>
      </c>
      <c r="J36" s="161" t="s">
        <v>8</v>
      </c>
      <c r="K36" s="161" t="s">
        <v>8</v>
      </c>
      <c r="L36" s="161" t="s">
        <v>8</v>
      </c>
      <c r="M36" s="161" t="s">
        <v>8</v>
      </c>
      <c r="N36" s="161" t="s">
        <v>8</v>
      </c>
      <c r="O36" s="95"/>
      <c r="P36" s="95"/>
      <c r="Q36" s="95"/>
      <c r="R36" s="95"/>
      <c r="S36" s="95"/>
      <c r="T36" s="95"/>
      <c r="U36" s="95"/>
      <c r="V36" s="95"/>
      <c r="W36" s="95"/>
      <c r="X36" s="95"/>
      <c r="Y36" s="95"/>
      <c r="Z36" s="95"/>
      <c r="AA36" s="96"/>
    </row>
    <row r="37" spans="1:27" s="71" customFormat="1" ht="11.1" customHeight="1">
      <c r="A37" s="69">
        <f>IF(B37&lt;&gt;"",COUNTA($B$19:B37),"")</f>
        <v>19</v>
      </c>
      <c r="B37" s="78" t="s">
        <v>27</v>
      </c>
      <c r="C37" s="161" t="s">
        <v>8</v>
      </c>
      <c r="D37" s="161" t="s">
        <v>8</v>
      </c>
      <c r="E37" s="161" t="s">
        <v>8</v>
      </c>
      <c r="F37" s="161" t="s">
        <v>8</v>
      </c>
      <c r="G37" s="161" t="s">
        <v>8</v>
      </c>
      <c r="H37" s="161" t="s">
        <v>8</v>
      </c>
      <c r="I37" s="161" t="s">
        <v>8</v>
      </c>
      <c r="J37" s="161" t="s">
        <v>8</v>
      </c>
      <c r="K37" s="161" t="s">
        <v>8</v>
      </c>
      <c r="L37" s="161" t="s">
        <v>8</v>
      </c>
      <c r="M37" s="161" t="s">
        <v>8</v>
      </c>
      <c r="N37" s="161" t="s">
        <v>8</v>
      </c>
      <c r="O37" s="95"/>
      <c r="P37" s="95"/>
      <c r="Q37" s="95"/>
      <c r="R37" s="95"/>
      <c r="S37" s="95"/>
      <c r="T37" s="95"/>
      <c r="U37" s="95"/>
      <c r="V37" s="95"/>
      <c r="W37" s="95"/>
      <c r="X37" s="95"/>
      <c r="Y37" s="95"/>
      <c r="Z37" s="95"/>
      <c r="AA37" s="96"/>
    </row>
    <row r="38" spans="1:27" s="71" customFormat="1" ht="21.6" customHeight="1">
      <c r="A38" s="69">
        <f>IF(B38&lt;&gt;"",COUNTA($B$19:B38),"")</f>
        <v>20</v>
      </c>
      <c r="B38" s="79" t="s">
        <v>84</v>
      </c>
      <c r="C38" s="161" t="s">
        <v>8</v>
      </c>
      <c r="D38" s="161" t="s">
        <v>8</v>
      </c>
      <c r="E38" s="161" t="s">
        <v>8</v>
      </c>
      <c r="F38" s="161" t="s">
        <v>8</v>
      </c>
      <c r="G38" s="161" t="s">
        <v>8</v>
      </c>
      <c r="H38" s="161" t="s">
        <v>8</v>
      </c>
      <c r="I38" s="161" t="s">
        <v>8</v>
      </c>
      <c r="J38" s="161" t="s">
        <v>8</v>
      </c>
      <c r="K38" s="161" t="s">
        <v>8</v>
      </c>
      <c r="L38" s="161" t="s">
        <v>8</v>
      </c>
      <c r="M38" s="161" t="s">
        <v>8</v>
      </c>
      <c r="N38" s="161" t="s">
        <v>8</v>
      </c>
      <c r="O38" s="95"/>
      <c r="P38" s="95"/>
      <c r="Q38" s="95"/>
      <c r="R38" s="95"/>
      <c r="S38" s="95"/>
      <c r="T38" s="95"/>
      <c r="U38" s="95"/>
      <c r="V38" s="95"/>
      <c r="W38" s="95"/>
      <c r="X38" s="95"/>
      <c r="Y38" s="95"/>
      <c r="Z38" s="95"/>
      <c r="AA38" s="96"/>
    </row>
    <row r="39" spans="1:27" s="71" customFormat="1" ht="21.6" customHeight="1">
      <c r="A39" s="69">
        <f>IF(B39&lt;&gt;"",COUNTA($B$19:B39),"")</f>
        <v>21</v>
      </c>
      <c r="B39" s="79" t="s">
        <v>85</v>
      </c>
      <c r="C39" s="161">
        <v>7061</v>
      </c>
      <c r="D39" s="161">
        <v>1328</v>
      </c>
      <c r="E39" s="161">
        <v>1084</v>
      </c>
      <c r="F39" s="161">
        <v>126</v>
      </c>
      <c r="G39" s="161">
        <v>403</v>
      </c>
      <c r="H39" s="161">
        <v>253</v>
      </c>
      <c r="I39" s="161">
        <v>116</v>
      </c>
      <c r="J39" s="161">
        <v>136</v>
      </c>
      <c r="K39" s="161">
        <v>48</v>
      </c>
      <c r="L39" s="161">
        <v>2</v>
      </c>
      <c r="M39" s="161">
        <v>315</v>
      </c>
      <c r="N39" s="161">
        <v>4334</v>
      </c>
      <c r="O39" s="95"/>
      <c r="P39" s="95"/>
      <c r="Q39" s="95"/>
      <c r="R39" s="95"/>
      <c r="S39" s="95"/>
      <c r="T39" s="95"/>
      <c r="U39" s="95"/>
      <c r="V39" s="95"/>
      <c r="W39" s="95"/>
      <c r="X39" s="95"/>
      <c r="Y39" s="95"/>
      <c r="Z39" s="95"/>
      <c r="AA39" s="96"/>
    </row>
    <row r="40" spans="1:27" s="71" customFormat="1" ht="21.6" customHeight="1">
      <c r="A40" s="69">
        <f>IF(B40&lt;&gt;"",COUNTA($B$19:B40),"")</f>
        <v>22</v>
      </c>
      <c r="B40" s="79" t="s">
        <v>86</v>
      </c>
      <c r="C40" s="161">
        <v>102</v>
      </c>
      <c r="D40" s="161" t="s">
        <v>8</v>
      </c>
      <c r="E40" s="161">
        <v>82</v>
      </c>
      <c r="F40" s="161">
        <v>2</v>
      </c>
      <c r="G40" s="161">
        <v>8</v>
      </c>
      <c r="H40" s="161">
        <v>16</v>
      </c>
      <c r="I40" s="161">
        <v>21</v>
      </c>
      <c r="J40" s="161">
        <v>20</v>
      </c>
      <c r="K40" s="161">
        <v>16</v>
      </c>
      <c r="L40" s="161" t="s">
        <v>8</v>
      </c>
      <c r="M40" s="161" t="s">
        <v>8</v>
      </c>
      <c r="N40" s="161">
        <v>19</v>
      </c>
      <c r="O40" s="95"/>
      <c r="P40" s="95"/>
      <c r="Q40" s="95"/>
      <c r="R40" s="95"/>
      <c r="S40" s="95"/>
      <c r="T40" s="95"/>
      <c r="U40" s="95"/>
      <c r="V40" s="95"/>
      <c r="W40" s="95"/>
      <c r="X40" s="95"/>
      <c r="Y40" s="95"/>
      <c r="Z40" s="95"/>
      <c r="AA40" s="96"/>
    </row>
    <row r="41" spans="1:27" s="71" customFormat="1" ht="11.1" customHeight="1">
      <c r="A41" s="69">
        <f>IF(B41&lt;&gt;"",COUNTA($B$19:B41),"")</f>
        <v>23</v>
      </c>
      <c r="B41" s="78" t="s">
        <v>87</v>
      </c>
      <c r="C41" s="161">
        <v>61748</v>
      </c>
      <c r="D41" s="161">
        <v>22131</v>
      </c>
      <c r="E41" s="161">
        <v>14594</v>
      </c>
      <c r="F41" s="161">
        <v>17</v>
      </c>
      <c r="G41" s="161">
        <v>52</v>
      </c>
      <c r="H41" s="161">
        <v>225</v>
      </c>
      <c r="I41" s="161">
        <v>1325</v>
      </c>
      <c r="J41" s="161">
        <v>3689</v>
      </c>
      <c r="K41" s="161">
        <v>2275</v>
      </c>
      <c r="L41" s="161">
        <v>7011</v>
      </c>
      <c r="M41" s="161">
        <v>4500</v>
      </c>
      <c r="N41" s="161">
        <v>20522</v>
      </c>
      <c r="O41" s="95"/>
      <c r="P41" s="95"/>
      <c r="Q41" s="95"/>
      <c r="R41" s="95"/>
      <c r="S41" s="95"/>
      <c r="T41" s="95"/>
      <c r="U41" s="95"/>
      <c r="V41" s="95"/>
      <c r="W41" s="95"/>
      <c r="X41" s="95"/>
      <c r="Y41" s="95"/>
      <c r="Z41" s="95"/>
      <c r="AA41" s="96"/>
    </row>
    <row r="42" spans="1:27" s="71" customFormat="1" ht="11.1" customHeight="1">
      <c r="A42" s="69">
        <f>IF(B42&lt;&gt;"",COUNTA($B$19:B42),"")</f>
        <v>24</v>
      </c>
      <c r="B42" s="78" t="s">
        <v>88</v>
      </c>
      <c r="C42" s="161">
        <v>107864</v>
      </c>
      <c r="D42" s="161">
        <v>29186</v>
      </c>
      <c r="E42" s="161">
        <v>16865</v>
      </c>
      <c r="F42" s="161">
        <v>391</v>
      </c>
      <c r="G42" s="161">
        <v>612</v>
      </c>
      <c r="H42" s="161">
        <v>931</v>
      </c>
      <c r="I42" s="161">
        <v>935</v>
      </c>
      <c r="J42" s="161">
        <v>2781</v>
      </c>
      <c r="K42" s="161">
        <v>1888</v>
      </c>
      <c r="L42" s="161">
        <v>9326</v>
      </c>
      <c r="M42" s="161">
        <v>3051</v>
      </c>
      <c r="N42" s="161">
        <v>58762</v>
      </c>
      <c r="O42" s="95"/>
      <c r="P42" s="95"/>
      <c r="Q42" s="95"/>
      <c r="R42" s="95"/>
      <c r="S42" s="95"/>
      <c r="T42" s="95"/>
      <c r="U42" s="95"/>
      <c r="V42" s="95"/>
      <c r="W42" s="95"/>
      <c r="X42" s="95"/>
      <c r="Y42" s="95"/>
      <c r="Z42" s="95"/>
      <c r="AA42" s="96"/>
    </row>
    <row r="43" spans="1:27" s="71" customFormat="1" ht="11.1" customHeight="1">
      <c r="A43" s="69">
        <f>IF(B43&lt;&gt;"",COUNTA($B$19:B43),"")</f>
        <v>25</v>
      </c>
      <c r="B43" s="78" t="s">
        <v>74</v>
      </c>
      <c r="C43" s="161">
        <v>9326</v>
      </c>
      <c r="D43" s="161">
        <v>3612</v>
      </c>
      <c r="E43" s="161">
        <v>3766</v>
      </c>
      <c r="F43" s="161">
        <v>106</v>
      </c>
      <c r="G43" s="161">
        <v>201</v>
      </c>
      <c r="H43" s="161">
        <v>154</v>
      </c>
      <c r="I43" s="161">
        <v>155</v>
      </c>
      <c r="J43" s="161">
        <v>434</v>
      </c>
      <c r="K43" s="161">
        <v>442</v>
      </c>
      <c r="L43" s="161">
        <v>2275</v>
      </c>
      <c r="M43" s="161">
        <v>354</v>
      </c>
      <c r="N43" s="161">
        <v>1594</v>
      </c>
      <c r="O43" s="95"/>
      <c r="P43" s="95"/>
      <c r="Q43" s="95"/>
      <c r="R43" s="95"/>
      <c r="S43" s="95"/>
      <c r="T43" s="95"/>
      <c r="U43" s="95"/>
      <c r="V43" s="95"/>
      <c r="W43" s="95"/>
      <c r="X43" s="95"/>
      <c r="Y43" s="95"/>
      <c r="Z43" s="95"/>
      <c r="AA43" s="96"/>
    </row>
    <row r="44" spans="1:27" s="71" customFormat="1" ht="20.100000000000001" customHeight="1">
      <c r="A44" s="70">
        <f>IF(B44&lt;&gt;"",COUNTA($B$19:B44),"")</f>
        <v>26</v>
      </c>
      <c r="B44" s="80" t="s">
        <v>89</v>
      </c>
      <c r="C44" s="162">
        <v>167448</v>
      </c>
      <c r="D44" s="162">
        <v>49033</v>
      </c>
      <c r="E44" s="162">
        <v>28859</v>
      </c>
      <c r="F44" s="162">
        <v>430</v>
      </c>
      <c r="G44" s="162">
        <v>874</v>
      </c>
      <c r="H44" s="162">
        <v>1271</v>
      </c>
      <c r="I44" s="162">
        <v>2242</v>
      </c>
      <c r="J44" s="162">
        <v>6191</v>
      </c>
      <c r="K44" s="162">
        <v>3786</v>
      </c>
      <c r="L44" s="162">
        <v>14065</v>
      </c>
      <c r="M44" s="162">
        <v>7513</v>
      </c>
      <c r="N44" s="162">
        <v>82043</v>
      </c>
      <c r="O44" s="95"/>
      <c r="P44" s="95"/>
      <c r="Q44" s="95"/>
      <c r="R44" s="95"/>
      <c r="S44" s="95"/>
      <c r="T44" s="95"/>
      <c r="U44" s="95"/>
      <c r="V44" s="95"/>
      <c r="W44" s="95"/>
      <c r="X44" s="95"/>
      <c r="Y44" s="95"/>
      <c r="Z44" s="95"/>
      <c r="AA44" s="96"/>
    </row>
    <row r="45" spans="1:27" s="87" customFormat="1" ht="11.1" customHeight="1">
      <c r="A45" s="69">
        <f>IF(B45&lt;&gt;"",COUNTA($B$19:B45),"")</f>
        <v>27</v>
      </c>
      <c r="B45" s="78" t="s">
        <v>90</v>
      </c>
      <c r="C45" s="161">
        <v>40485</v>
      </c>
      <c r="D45" s="161">
        <v>2596</v>
      </c>
      <c r="E45" s="161">
        <v>30362</v>
      </c>
      <c r="F45" s="161">
        <v>9022</v>
      </c>
      <c r="G45" s="161">
        <v>9218</v>
      </c>
      <c r="H45" s="161">
        <v>5606</v>
      </c>
      <c r="I45" s="161">
        <v>2565</v>
      </c>
      <c r="J45" s="161">
        <v>1580</v>
      </c>
      <c r="K45" s="161">
        <v>840</v>
      </c>
      <c r="L45" s="161">
        <v>1531</v>
      </c>
      <c r="M45" s="161">
        <v>20</v>
      </c>
      <c r="N45" s="161">
        <v>7508</v>
      </c>
      <c r="O45" s="97"/>
      <c r="P45" s="97"/>
      <c r="Q45" s="97"/>
      <c r="R45" s="97"/>
      <c r="S45" s="97"/>
      <c r="T45" s="97"/>
      <c r="U45" s="97"/>
      <c r="V45" s="97"/>
      <c r="W45" s="97"/>
      <c r="X45" s="97"/>
      <c r="Y45" s="97"/>
      <c r="Z45" s="97"/>
      <c r="AA45" s="98"/>
    </row>
    <row r="46" spans="1:27" s="87" customFormat="1" ht="11.1" customHeight="1">
      <c r="A46" s="69">
        <f>IF(B46&lt;&gt;"",COUNTA($B$19:B46),"")</f>
        <v>28</v>
      </c>
      <c r="B46" s="78" t="s">
        <v>91</v>
      </c>
      <c r="C46" s="161" t="s">
        <v>8</v>
      </c>
      <c r="D46" s="161" t="s">
        <v>8</v>
      </c>
      <c r="E46" s="161" t="s">
        <v>8</v>
      </c>
      <c r="F46" s="161" t="s">
        <v>8</v>
      </c>
      <c r="G46" s="161" t="s">
        <v>8</v>
      </c>
      <c r="H46" s="161" t="s">
        <v>8</v>
      </c>
      <c r="I46" s="161" t="s">
        <v>8</v>
      </c>
      <c r="J46" s="161" t="s">
        <v>8</v>
      </c>
      <c r="K46" s="161" t="s">
        <v>8</v>
      </c>
      <c r="L46" s="161" t="s">
        <v>8</v>
      </c>
      <c r="M46" s="161" t="s">
        <v>8</v>
      </c>
      <c r="N46" s="161" t="s">
        <v>8</v>
      </c>
      <c r="O46" s="97"/>
      <c r="P46" s="97"/>
      <c r="Q46" s="97"/>
      <c r="R46" s="97"/>
      <c r="S46" s="97"/>
      <c r="T46" s="97"/>
      <c r="U46" s="97"/>
      <c r="V46" s="97"/>
      <c r="W46" s="97"/>
      <c r="X46" s="97"/>
      <c r="Y46" s="97"/>
      <c r="Z46" s="97"/>
      <c r="AA46" s="98"/>
    </row>
    <row r="47" spans="1:27" s="87" customFormat="1" ht="11.1" customHeight="1">
      <c r="A47" s="69">
        <f>IF(B47&lt;&gt;"",COUNTA($B$19:B47),"")</f>
        <v>29</v>
      </c>
      <c r="B47" s="78" t="s">
        <v>92</v>
      </c>
      <c r="C47" s="161">
        <v>4733</v>
      </c>
      <c r="D47" s="161">
        <v>56</v>
      </c>
      <c r="E47" s="161">
        <v>4610</v>
      </c>
      <c r="F47" s="161">
        <v>654</v>
      </c>
      <c r="G47" s="161">
        <v>1325</v>
      </c>
      <c r="H47" s="161">
        <v>652</v>
      </c>
      <c r="I47" s="161">
        <v>531</v>
      </c>
      <c r="J47" s="161">
        <v>761</v>
      </c>
      <c r="K47" s="161">
        <v>390</v>
      </c>
      <c r="L47" s="161">
        <v>297</v>
      </c>
      <c r="M47" s="161">
        <v>30</v>
      </c>
      <c r="N47" s="161">
        <v>37</v>
      </c>
      <c r="O47" s="97"/>
      <c r="P47" s="97"/>
      <c r="Q47" s="97"/>
      <c r="R47" s="97"/>
      <c r="S47" s="97"/>
      <c r="T47" s="97"/>
      <c r="U47" s="97"/>
      <c r="V47" s="97"/>
      <c r="W47" s="97"/>
      <c r="X47" s="97"/>
      <c r="Y47" s="97"/>
      <c r="Z47" s="97"/>
      <c r="AA47" s="98"/>
    </row>
    <row r="48" spans="1:27" s="87" customFormat="1" ht="11.1" customHeight="1">
      <c r="A48" s="69">
        <f>IF(B48&lt;&gt;"",COUNTA($B$19:B48),"")</f>
        <v>30</v>
      </c>
      <c r="B48" s="78" t="s">
        <v>74</v>
      </c>
      <c r="C48" s="161">
        <v>2202</v>
      </c>
      <c r="D48" s="161" t="s">
        <v>8</v>
      </c>
      <c r="E48" s="161">
        <v>2202</v>
      </c>
      <c r="F48" s="161">
        <v>160</v>
      </c>
      <c r="G48" s="161">
        <v>500</v>
      </c>
      <c r="H48" s="161">
        <v>202</v>
      </c>
      <c r="I48" s="161">
        <v>238</v>
      </c>
      <c r="J48" s="161">
        <v>508</v>
      </c>
      <c r="K48" s="161">
        <v>339</v>
      </c>
      <c r="L48" s="161">
        <v>254</v>
      </c>
      <c r="M48" s="161" t="s">
        <v>8</v>
      </c>
      <c r="N48" s="161" t="s">
        <v>8</v>
      </c>
      <c r="O48" s="97"/>
      <c r="P48" s="97"/>
      <c r="Q48" s="97"/>
      <c r="R48" s="97"/>
      <c r="S48" s="97"/>
      <c r="T48" s="97"/>
      <c r="U48" s="97"/>
      <c r="V48" s="97"/>
      <c r="W48" s="97"/>
      <c r="X48" s="97"/>
      <c r="Y48" s="97"/>
      <c r="Z48" s="97"/>
      <c r="AA48" s="98"/>
    </row>
    <row r="49" spans="1:27" s="71" customFormat="1" ht="20.100000000000001" customHeight="1">
      <c r="A49" s="70">
        <f>IF(B49&lt;&gt;"",COUNTA($B$19:B49),"")</f>
        <v>31</v>
      </c>
      <c r="B49" s="80" t="s">
        <v>93</v>
      </c>
      <c r="C49" s="162">
        <v>43016</v>
      </c>
      <c r="D49" s="162">
        <v>2652</v>
      </c>
      <c r="E49" s="162">
        <v>32770</v>
      </c>
      <c r="F49" s="162">
        <v>9517</v>
      </c>
      <c r="G49" s="162">
        <v>10043</v>
      </c>
      <c r="H49" s="162">
        <v>6056</v>
      </c>
      <c r="I49" s="162">
        <v>2858</v>
      </c>
      <c r="J49" s="162">
        <v>1832</v>
      </c>
      <c r="K49" s="162">
        <v>891</v>
      </c>
      <c r="L49" s="162">
        <v>1573</v>
      </c>
      <c r="M49" s="162">
        <v>49</v>
      </c>
      <c r="N49" s="162">
        <v>7545</v>
      </c>
      <c r="O49" s="95"/>
      <c r="P49" s="95"/>
      <c r="Q49" s="95"/>
      <c r="R49" s="95"/>
      <c r="S49" s="95"/>
      <c r="T49" s="95"/>
      <c r="U49" s="95"/>
      <c r="V49" s="95"/>
      <c r="W49" s="95"/>
      <c r="X49" s="95"/>
      <c r="Y49" s="95"/>
      <c r="Z49" s="95"/>
      <c r="AA49" s="96"/>
    </row>
    <row r="50" spans="1:27" s="71" customFormat="1" ht="20.100000000000001" customHeight="1">
      <c r="A50" s="70">
        <f>IF(B50&lt;&gt;"",COUNTA($B$19:B50),"")</f>
        <v>32</v>
      </c>
      <c r="B50" s="80" t="s">
        <v>94</v>
      </c>
      <c r="C50" s="162">
        <v>210464</v>
      </c>
      <c r="D50" s="162">
        <v>51685</v>
      </c>
      <c r="E50" s="162">
        <v>61629</v>
      </c>
      <c r="F50" s="162">
        <v>9946</v>
      </c>
      <c r="G50" s="162">
        <v>10917</v>
      </c>
      <c r="H50" s="162">
        <v>7327</v>
      </c>
      <c r="I50" s="162">
        <v>5101</v>
      </c>
      <c r="J50" s="162">
        <v>8023</v>
      </c>
      <c r="K50" s="162">
        <v>4676</v>
      </c>
      <c r="L50" s="162">
        <v>15638</v>
      </c>
      <c r="M50" s="162">
        <v>7562</v>
      </c>
      <c r="N50" s="162">
        <v>89588</v>
      </c>
      <c r="O50" s="95"/>
      <c r="P50" s="95"/>
      <c r="Q50" s="95"/>
      <c r="R50" s="95"/>
      <c r="S50" s="95"/>
      <c r="T50" s="95"/>
      <c r="U50" s="95"/>
      <c r="V50" s="95"/>
      <c r="W50" s="95"/>
      <c r="X50" s="95"/>
      <c r="Y50" s="95"/>
      <c r="Z50" s="95"/>
      <c r="AA50" s="96"/>
    </row>
    <row r="51" spans="1:27" s="71" customFormat="1" ht="20.100000000000001" customHeight="1">
      <c r="A51" s="70">
        <f>IF(B51&lt;&gt;"",COUNTA($B$19:B51),"")</f>
        <v>33</v>
      </c>
      <c r="B51" s="80" t="s">
        <v>95</v>
      </c>
      <c r="C51" s="162">
        <v>-206750</v>
      </c>
      <c r="D51" s="162">
        <v>-44592</v>
      </c>
      <c r="E51" s="162">
        <v>-116816</v>
      </c>
      <c r="F51" s="162">
        <v>-10133</v>
      </c>
      <c r="G51" s="162">
        <v>-18454</v>
      </c>
      <c r="H51" s="162">
        <v>-18358</v>
      </c>
      <c r="I51" s="162">
        <v>-12180</v>
      </c>
      <c r="J51" s="162">
        <v>-17466</v>
      </c>
      <c r="K51" s="162">
        <v>-9424</v>
      </c>
      <c r="L51" s="162">
        <v>-30802</v>
      </c>
      <c r="M51" s="162">
        <v>-14376</v>
      </c>
      <c r="N51" s="162">
        <v>-30965</v>
      </c>
      <c r="O51" s="95"/>
      <c r="P51" s="95"/>
      <c r="Q51" s="95"/>
      <c r="R51" s="95"/>
      <c r="S51" s="95"/>
      <c r="T51" s="95"/>
      <c r="U51" s="95"/>
      <c r="V51" s="95"/>
      <c r="W51" s="95"/>
      <c r="X51" s="95"/>
      <c r="Y51" s="95"/>
      <c r="Z51" s="95"/>
      <c r="AA51" s="96"/>
    </row>
    <row r="52" spans="1:27" s="87" customFormat="1" ht="24.95" customHeight="1">
      <c r="A52" s="69">
        <f>IF(B52&lt;&gt;"",COUNTA($B$19:B52),"")</f>
        <v>34</v>
      </c>
      <c r="B52" s="81" t="s">
        <v>96</v>
      </c>
      <c r="C52" s="163">
        <v>-158201</v>
      </c>
      <c r="D52" s="163">
        <v>-38432</v>
      </c>
      <c r="E52" s="163">
        <v>-85633</v>
      </c>
      <c r="F52" s="163">
        <v>-4588</v>
      </c>
      <c r="G52" s="163">
        <v>-8241</v>
      </c>
      <c r="H52" s="163">
        <v>-10120</v>
      </c>
      <c r="I52" s="163">
        <v>-8311</v>
      </c>
      <c r="J52" s="163">
        <v>-15023</v>
      </c>
      <c r="K52" s="163">
        <v>-8753</v>
      </c>
      <c r="L52" s="163">
        <v>-30597</v>
      </c>
      <c r="M52" s="163">
        <v>-13537</v>
      </c>
      <c r="N52" s="163">
        <v>-20600</v>
      </c>
      <c r="O52" s="97"/>
      <c r="P52" s="97"/>
      <c r="Q52" s="97"/>
      <c r="R52" s="97"/>
      <c r="S52" s="97"/>
      <c r="T52" s="97"/>
      <c r="U52" s="97"/>
      <c r="V52" s="97"/>
      <c r="W52" s="97"/>
      <c r="X52" s="97"/>
      <c r="Y52" s="97"/>
      <c r="Z52" s="97"/>
      <c r="AA52" s="98"/>
    </row>
    <row r="53" spans="1:27" s="87" customFormat="1" ht="18" customHeight="1">
      <c r="A53" s="69">
        <f>IF(B53&lt;&gt;"",COUNTA($B$19:B53),"")</f>
        <v>35</v>
      </c>
      <c r="B53" s="78" t="s">
        <v>97</v>
      </c>
      <c r="C53" s="161">
        <v>818</v>
      </c>
      <c r="D53" s="161" t="s">
        <v>8</v>
      </c>
      <c r="E53" s="161">
        <v>658</v>
      </c>
      <c r="F53" s="161">
        <v>246</v>
      </c>
      <c r="G53" s="161">
        <v>412</v>
      </c>
      <c r="H53" s="161" t="s">
        <v>8</v>
      </c>
      <c r="I53" s="161" t="s">
        <v>8</v>
      </c>
      <c r="J53" s="161" t="s">
        <v>8</v>
      </c>
      <c r="K53" s="161" t="s">
        <v>8</v>
      </c>
      <c r="L53" s="161" t="s">
        <v>8</v>
      </c>
      <c r="M53" s="161">
        <v>160</v>
      </c>
      <c r="N53" s="161" t="s">
        <v>8</v>
      </c>
      <c r="O53" s="97"/>
      <c r="P53" s="97"/>
      <c r="Q53" s="97"/>
      <c r="R53" s="97"/>
      <c r="S53" s="97"/>
      <c r="T53" s="97"/>
      <c r="U53" s="97"/>
      <c r="V53" s="97"/>
      <c r="W53" s="97"/>
      <c r="X53" s="97"/>
      <c r="Y53" s="97"/>
      <c r="Z53" s="97"/>
      <c r="AA53" s="98"/>
    </row>
    <row r="54" spans="1:27" ht="11.1" customHeight="1">
      <c r="A54" s="69">
        <f>IF(B54&lt;&gt;"",COUNTA($B$19:B54),"")</f>
        <v>36</v>
      </c>
      <c r="B54" s="78" t="s">
        <v>98</v>
      </c>
      <c r="C54" s="161">
        <v>457</v>
      </c>
      <c r="D54" s="161" t="s">
        <v>8</v>
      </c>
      <c r="E54" s="161">
        <v>450</v>
      </c>
      <c r="F54" s="161">
        <v>79</v>
      </c>
      <c r="G54" s="161">
        <v>112</v>
      </c>
      <c r="H54" s="161">
        <v>193</v>
      </c>
      <c r="I54" s="161">
        <v>20</v>
      </c>
      <c r="J54" s="161">
        <v>46</v>
      </c>
      <c r="K54" s="161" t="s">
        <v>8</v>
      </c>
      <c r="L54" s="161" t="s">
        <v>8</v>
      </c>
      <c r="M54" s="161">
        <v>7</v>
      </c>
      <c r="N54" s="161" t="s">
        <v>8</v>
      </c>
    </row>
    <row r="55" spans="1:27" s="74" customFormat="1" ht="20.100000000000001" customHeight="1">
      <c r="A55" s="69" t="str">
        <f>IF(B55&lt;&gt;"",COUNTA($B$19:B55),"")</f>
        <v/>
      </c>
      <c r="B55" s="78"/>
      <c r="C55" s="229" t="s">
        <v>53</v>
      </c>
      <c r="D55" s="230"/>
      <c r="E55" s="230"/>
      <c r="F55" s="230"/>
      <c r="G55" s="230"/>
      <c r="H55" s="230"/>
      <c r="I55" s="230" t="s">
        <v>53</v>
      </c>
      <c r="J55" s="230"/>
      <c r="K55" s="230"/>
      <c r="L55" s="230"/>
      <c r="M55" s="230"/>
      <c r="N55" s="230"/>
      <c r="O55" s="93"/>
      <c r="P55" s="93"/>
      <c r="Q55" s="93"/>
      <c r="R55" s="93"/>
      <c r="S55" s="93"/>
      <c r="T55" s="93"/>
      <c r="U55" s="93"/>
      <c r="V55" s="93"/>
      <c r="W55" s="93"/>
      <c r="X55" s="93"/>
      <c r="Y55" s="93"/>
      <c r="Z55" s="93"/>
      <c r="AA55" s="93"/>
    </row>
    <row r="56" spans="1:27" s="71" customFormat="1" ht="11.1" customHeight="1">
      <c r="A56" s="69">
        <f>IF(B56&lt;&gt;"",COUNTA($B$19:B56),"")</f>
        <v>37</v>
      </c>
      <c r="B56" s="78" t="s">
        <v>70</v>
      </c>
      <c r="C56" s="164">
        <v>128.51</v>
      </c>
      <c r="D56" s="164">
        <v>193.6</v>
      </c>
      <c r="E56" s="164">
        <v>50.96</v>
      </c>
      <c r="F56" s="164">
        <v>11.63</v>
      </c>
      <c r="G56" s="164">
        <v>9.01</v>
      </c>
      <c r="H56" s="164">
        <v>8.93</v>
      </c>
      <c r="I56" s="164">
        <v>31.3</v>
      </c>
      <c r="J56" s="164">
        <v>59.73</v>
      </c>
      <c r="K56" s="164">
        <v>60.58</v>
      </c>
      <c r="L56" s="164">
        <v>120.58</v>
      </c>
      <c r="M56" s="164">
        <v>19.809999999999999</v>
      </c>
      <c r="N56" s="164">
        <v>50.62</v>
      </c>
      <c r="O56" s="95"/>
      <c r="P56" s="95"/>
      <c r="Q56" s="95"/>
      <c r="R56" s="95"/>
      <c r="S56" s="95"/>
      <c r="T56" s="95"/>
      <c r="U56" s="95"/>
      <c r="V56" s="95"/>
      <c r="W56" s="95"/>
      <c r="X56" s="95"/>
      <c r="Y56" s="95"/>
      <c r="Z56" s="95"/>
      <c r="AA56" s="96"/>
    </row>
    <row r="57" spans="1:27" s="71" customFormat="1" ht="11.1" customHeight="1">
      <c r="A57" s="69">
        <f>IF(B57&lt;&gt;"",COUNTA($B$19:B57),"")</f>
        <v>38</v>
      </c>
      <c r="B57" s="78" t="s">
        <v>71</v>
      </c>
      <c r="C57" s="164">
        <v>40.57</v>
      </c>
      <c r="D57" s="164">
        <v>35.08</v>
      </c>
      <c r="E57" s="164">
        <v>28.11</v>
      </c>
      <c r="F57" s="164">
        <v>41.81</v>
      </c>
      <c r="G57" s="164">
        <v>37.229999999999997</v>
      </c>
      <c r="H57" s="164">
        <v>30.55</v>
      </c>
      <c r="I57" s="164">
        <v>26.59</v>
      </c>
      <c r="J57" s="164">
        <v>26.76</v>
      </c>
      <c r="K57" s="164">
        <v>21.35</v>
      </c>
      <c r="L57" s="164">
        <v>22.13</v>
      </c>
      <c r="M57" s="164">
        <v>3.7</v>
      </c>
      <c r="N57" s="164">
        <v>11.54</v>
      </c>
      <c r="O57" s="95"/>
      <c r="P57" s="95"/>
      <c r="Q57" s="95"/>
      <c r="R57" s="95"/>
      <c r="S57" s="95"/>
      <c r="T57" s="95"/>
      <c r="U57" s="95"/>
      <c r="V57" s="95"/>
      <c r="W57" s="95"/>
      <c r="X57" s="95"/>
      <c r="Y57" s="95"/>
      <c r="Z57" s="95"/>
      <c r="AA57" s="96"/>
    </row>
    <row r="58" spans="1:27" s="71" customFormat="1" ht="21.6" customHeight="1">
      <c r="A58" s="69">
        <f>IF(B58&lt;&gt;"",COUNTA($B$19:B58),"")</f>
        <v>39</v>
      </c>
      <c r="B58" s="79" t="s">
        <v>628</v>
      </c>
      <c r="C58" s="164" t="s">
        <v>8</v>
      </c>
      <c r="D58" s="164" t="s">
        <v>8</v>
      </c>
      <c r="E58" s="164" t="s">
        <v>8</v>
      </c>
      <c r="F58" s="164" t="s">
        <v>8</v>
      </c>
      <c r="G58" s="164" t="s">
        <v>8</v>
      </c>
      <c r="H58" s="164" t="s">
        <v>8</v>
      </c>
      <c r="I58" s="164" t="s">
        <v>8</v>
      </c>
      <c r="J58" s="164" t="s">
        <v>8</v>
      </c>
      <c r="K58" s="164" t="s">
        <v>8</v>
      </c>
      <c r="L58" s="164" t="s">
        <v>8</v>
      </c>
      <c r="M58" s="164" t="s">
        <v>8</v>
      </c>
      <c r="N58" s="164" t="s">
        <v>8</v>
      </c>
      <c r="O58" s="95"/>
      <c r="P58" s="95"/>
      <c r="Q58" s="95"/>
      <c r="R58" s="95"/>
      <c r="S58" s="95"/>
      <c r="T58" s="95"/>
      <c r="U58" s="95"/>
      <c r="V58" s="95"/>
      <c r="W58" s="95"/>
      <c r="X58" s="95"/>
      <c r="Y58" s="95"/>
      <c r="Z58" s="95"/>
      <c r="AA58" s="96"/>
    </row>
    <row r="59" spans="1:27" s="71" customFormat="1" ht="11.1" customHeight="1">
      <c r="A59" s="69">
        <f>IF(B59&lt;&gt;"",COUNTA($B$19:B59),"")</f>
        <v>40</v>
      </c>
      <c r="B59" s="78" t="s">
        <v>72</v>
      </c>
      <c r="C59" s="164">
        <v>0.05</v>
      </c>
      <c r="D59" s="164" t="s">
        <v>8</v>
      </c>
      <c r="E59" s="164">
        <v>0.06</v>
      </c>
      <c r="F59" s="164">
        <v>0.11</v>
      </c>
      <c r="G59" s="164">
        <v>0.06</v>
      </c>
      <c r="H59" s="164">
        <v>0.2</v>
      </c>
      <c r="I59" s="164" t="s">
        <v>8</v>
      </c>
      <c r="J59" s="164">
        <v>0.01</v>
      </c>
      <c r="K59" s="164" t="s">
        <v>8</v>
      </c>
      <c r="L59" s="164" t="s">
        <v>8</v>
      </c>
      <c r="M59" s="164" t="s">
        <v>8</v>
      </c>
      <c r="N59" s="164" t="s">
        <v>8</v>
      </c>
      <c r="O59" s="95"/>
      <c r="P59" s="95"/>
      <c r="Q59" s="95"/>
      <c r="R59" s="95"/>
      <c r="S59" s="95"/>
      <c r="T59" s="95"/>
      <c r="U59" s="95"/>
      <c r="V59" s="95"/>
      <c r="W59" s="95"/>
      <c r="X59" s="95"/>
      <c r="Y59" s="95"/>
      <c r="Z59" s="95"/>
      <c r="AA59" s="96"/>
    </row>
    <row r="60" spans="1:27" s="71" customFormat="1" ht="11.1" customHeight="1">
      <c r="A60" s="69">
        <f>IF(B60&lt;&gt;"",COUNTA($B$19:B60),"")</f>
        <v>41</v>
      </c>
      <c r="B60" s="78" t="s">
        <v>73</v>
      </c>
      <c r="C60" s="164">
        <v>36.700000000000003</v>
      </c>
      <c r="D60" s="164">
        <v>67.61</v>
      </c>
      <c r="E60" s="164">
        <v>10.46</v>
      </c>
      <c r="F60" s="164">
        <v>11.04</v>
      </c>
      <c r="G60" s="164">
        <v>7.66</v>
      </c>
      <c r="H60" s="164">
        <v>6.83</v>
      </c>
      <c r="I60" s="164">
        <v>8.56</v>
      </c>
      <c r="J60" s="164">
        <v>11.55</v>
      </c>
      <c r="K60" s="164">
        <v>10.16</v>
      </c>
      <c r="L60" s="164">
        <v>15.34</v>
      </c>
      <c r="M60" s="164">
        <v>3.75</v>
      </c>
      <c r="N60" s="164">
        <v>16.809999999999999</v>
      </c>
      <c r="O60" s="95"/>
      <c r="P60" s="95"/>
      <c r="Q60" s="95"/>
      <c r="R60" s="95"/>
      <c r="S60" s="95"/>
      <c r="T60" s="95"/>
      <c r="U60" s="95"/>
      <c r="V60" s="95"/>
      <c r="W60" s="95"/>
      <c r="X60" s="95"/>
      <c r="Y60" s="95"/>
      <c r="Z60" s="95"/>
      <c r="AA60" s="96"/>
    </row>
    <row r="61" spans="1:27" s="71" customFormat="1" ht="11.1" customHeight="1">
      <c r="A61" s="69">
        <f>IF(B61&lt;&gt;"",COUNTA($B$19:B61),"")</f>
        <v>42</v>
      </c>
      <c r="B61" s="78" t="s">
        <v>74</v>
      </c>
      <c r="C61" s="164">
        <v>5.73</v>
      </c>
      <c r="D61" s="164">
        <v>11.75</v>
      </c>
      <c r="E61" s="164">
        <v>2.85</v>
      </c>
      <c r="F61" s="164">
        <v>1.33</v>
      </c>
      <c r="G61" s="164">
        <v>1.1599999999999999</v>
      </c>
      <c r="H61" s="164">
        <v>0.62</v>
      </c>
      <c r="I61" s="164">
        <v>0.96</v>
      </c>
      <c r="J61" s="164">
        <v>1.97</v>
      </c>
      <c r="K61" s="164">
        <v>3.13</v>
      </c>
      <c r="L61" s="164">
        <v>7.66</v>
      </c>
      <c r="M61" s="164">
        <v>0.45</v>
      </c>
      <c r="N61" s="164">
        <v>1.21</v>
      </c>
      <c r="O61" s="95"/>
      <c r="P61" s="95"/>
      <c r="Q61" s="95"/>
      <c r="R61" s="95"/>
      <c r="S61" s="95"/>
      <c r="T61" s="95"/>
      <c r="U61" s="95"/>
      <c r="V61" s="95"/>
      <c r="W61" s="95"/>
      <c r="X61" s="95"/>
      <c r="Y61" s="95"/>
      <c r="Z61" s="95"/>
      <c r="AA61" s="96"/>
    </row>
    <row r="62" spans="1:27" s="71" customFormat="1" ht="20.100000000000001" customHeight="1">
      <c r="A62" s="70">
        <f>IF(B62&lt;&gt;"",COUNTA($B$19:B62),"")</f>
        <v>43</v>
      </c>
      <c r="B62" s="80" t="s">
        <v>75</v>
      </c>
      <c r="C62" s="165">
        <v>200.1</v>
      </c>
      <c r="D62" s="165">
        <v>284.52999999999997</v>
      </c>
      <c r="E62" s="165">
        <v>86.73</v>
      </c>
      <c r="F62" s="165">
        <v>63.26</v>
      </c>
      <c r="G62" s="165">
        <v>52.79</v>
      </c>
      <c r="H62" s="165">
        <v>45.9</v>
      </c>
      <c r="I62" s="165">
        <v>65.48</v>
      </c>
      <c r="J62" s="165">
        <v>96.08</v>
      </c>
      <c r="K62" s="165">
        <v>88.96</v>
      </c>
      <c r="L62" s="165">
        <v>150.38999999999999</v>
      </c>
      <c r="M62" s="165">
        <v>26.81</v>
      </c>
      <c r="N62" s="165">
        <v>77.760000000000005</v>
      </c>
      <c r="O62" s="95"/>
      <c r="P62" s="95"/>
      <c r="Q62" s="95"/>
      <c r="R62" s="95"/>
      <c r="S62" s="95"/>
      <c r="T62" s="95"/>
      <c r="U62" s="95"/>
      <c r="V62" s="95"/>
      <c r="W62" s="95"/>
      <c r="X62" s="95"/>
      <c r="Y62" s="95"/>
      <c r="Z62" s="95"/>
      <c r="AA62" s="96"/>
    </row>
    <row r="63" spans="1:27" s="71" customFormat="1" ht="21.6" customHeight="1">
      <c r="A63" s="69">
        <f>IF(B63&lt;&gt;"",COUNTA($B$19:B63),"")</f>
        <v>44</v>
      </c>
      <c r="B63" s="79" t="s">
        <v>76</v>
      </c>
      <c r="C63" s="164">
        <v>56.14</v>
      </c>
      <c r="D63" s="164">
        <v>28.66</v>
      </c>
      <c r="E63" s="164">
        <v>50.04</v>
      </c>
      <c r="F63" s="164">
        <v>191.49</v>
      </c>
      <c r="G63" s="164">
        <v>120.19</v>
      </c>
      <c r="H63" s="164">
        <v>58.24</v>
      </c>
      <c r="I63" s="164">
        <v>43.18</v>
      </c>
      <c r="J63" s="164">
        <v>21.67</v>
      </c>
      <c r="K63" s="164">
        <v>13.39</v>
      </c>
      <c r="L63" s="164">
        <v>6.84</v>
      </c>
      <c r="M63" s="164">
        <v>1.1000000000000001</v>
      </c>
      <c r="N63" s="164">
        <v>11.84</v>
      </c>
      <c r="O63" s="95"/>
      <c r="P63" s="95"/>
      <c r="Q63" s="95"/>
      <c r="R63" s="95"/>
      <c r="S63" s="95"/>
      <c r="T63" s="95"/>
      <c r="U63" s="95"/>
      <c r="V63" s="95"/>
      <c r="W63" s="95"/>
      <c r="X63" s="95"/>
      <c r="Y63" s="95"/>
      <c r="Z63" s="95"/>
      <c r="AA63" s="96"/>
    </row>
    <row r="64" spans="1:27" s="71" customFormat="1" ht="11.1" customHeight="1">
      <c r="A64" s="69">
        <f>IF(B64&lt;&gt;"",COUNTA($B$19:B64),"")</f>
        <v>45</v>
      </c>
      <c r="B64" s="78" t="s">
        <v>77</v>
      </c>
      <c r="C64" s="164">
        <v>17.579999999999998</v>
      </c>
      <c r="D64" s="164">
        <v>10.74</v>
      </c>
      <c r="E64" s="164">
        <v>12.24</v>
      </c>
      <c r="F64" s="164">
        <v>36.68</v>
      </c>
      <c r="G64" s="164">
        <v>31.02</v>
      </c>
      <c r="H64" s="164">
        <v>20.32</v>
      </c>
      <c r="I64" s="164">
        <v>13.25</v>
      </c>
      <c r="J64" s="164">
        <v>3.15</v>
      </c>
      <c r="K64" s="164">
        <v>0.13</v>
      </c>
      <c r="L64" s="164" t="s">
        <v>8</v>
      </c>
      <c r="M64" s="164">
        <v>0.01</v>
      </c>
      <c r="N64" s="164">
        <v>6.93</v>
      </c>
      <c r="O64" s="95"/>
      <c r="P64" s="95"/>
      <c r="Q64" s="95"/>
      <c r="R64" s="95"/>
      <c r="S64" s="95"/>
      <c r="T64" s="95"/>
      <c r="U64" s="95"/>
      <c r="V64" s="95"/>
      <c r="W64" s="95"/>
      <c r="X64" s="95"/>
      <c r="Y64" s="95"/>
      <c r="Z64" s="95"/>
      <c r="AA64" s="96"/>
    </row>
    <row r="65" spans="1:27" s="71" customFormat="1" ht="11.1" customHeight="1">
      <c r="A65" s="69">
        <f>IF(B65&lt;&gt;"",COUNTA($B$19:B65),"")</f>
        <v>46</v>
      </c>
      <c r="B65" s="78" t="s">
        <v>78</v>
      </c>
      <c r="C65" s="164" t="s">
        <v>8</v>
      </c>
      <c r="D65" s="164" t="s">
        <v>8</v>
      </c>
      <c r="E65" s="164" t="s">
        <v>8</v>
      </c>
      <c r="F65" s="164" t="s">
        <v>8</v>
      </c>
      <c r="G65" s="164" t="s">
        <v>8</v>
      </c>
      <c r="H65" s="164" t="s">
        <v>8</v>
      </c>
      <c r="I65" s="164" t="s">
        <v>8</v>
      </c>
      <c r="J65" s="164" t="s">
        <v>8</v>
      </c>
      <c r="K65" s="164" t="s">
        <v>8</v>
      </c>
      <c r="L65" s="164" t="s">
        <v>8</v>
      </c>
      <c r="M65" s="164" t="s">
        <v>8</v>
      </c>
      <c r="N65" s="164" t="s">
        <v>8</v>
      </c>
      <c r="O65" s="95"/>
      <c r="P65" s="95"/>
      <c r="Q65" s="95"/>
      <c r="R65" s="95"/>
      <c r="S65" s="95"/>
      <c r="T65" s="95"/>
      <c r="U65" s="95"/>
      <c r="V65" s="95"/>
      <c r="W65" s="95"/>
      <c r="X65" s="95"/>
      <c r="Y65" s="95"/>
      <c r="Z65" s="95"/>
      <c r="AA65" s="96"/>
    </row>
    <row r="66" spans="1:27" s="71" customFormat="1" ht="11.1" customHeight="1">
      <c r="A66" s="69">
        <f>IF(B66&lt;&gt;"",COUNTA($B$19:B66),"")</f>
        <v>47</v>
      </c>
      <c r="B66" s="78" t="s">
        <v>79</v>
      </c>
      <c r="C66" s="164">
        <v>1.48</v>
      </c>
      <c r="D66" s="164" t="s">
        <v>8</v>
      </c>
      <c r="E66" s="164">
        <v>7.0000000000000007E-2</v>
      </c>
      <c r="F66" s="164">
        <v>0.39</v>
      </c>
      <c r="G66" s="164">
        <v>0.02</v>
      </c>
      <c r="H66" s="164">
        <v>0.16</v>
      </c>
      <c r="I66" s="164">
        <v>0.04</v>
      </c>
      <c r="J66" s="164" t="s">
        <v>8</v>
      </c>
      <c r="K66" s="164">
        <v>0.1</v>
      </c>
      <c r="L66" s="164" t="s">
        <v>8</v>
      </c>
      <c r="M66" s="164">
        <v>0.03</v>
      </c>
      <c r="N66" s="164">
        <v>1.73</v>
      </c>
      <c r="O66" s="95"/>
      <c r="P66" s="95"/>
      <c r="Q66" s="95"/>
      <c r="R66" s="95"/>
      <c r="S66" s="95"/>
      <c r="T66" s="95"/>
      <c r="U66" s="95"/>
      <c r="V66" s="95"/>
      <c r="W66" s="95"/>
      <c r="X66" s="95"/>
      <c r="Y66" s="95"/>
      <c r="Z66" s="95"/>
      <c r="AA66" s="96"/>
    </row>
    <row r="67" spans="1:27" s="71" customFormat="1" ht="11.1" customHeight="1">
      <c r="A67" s="69">
        <f>IF(B67&lt;&gt;"",COUNTA($B$19:B67),"")</f>
        <v>48</v>
      </c>
      <c r="B67" s="78" t="s">
        <v>74</v>
      </c>
      <c r="C67" s="164">
        <v>1.35</v>
      </c>
      <c r="D67" s="164" t="s">
        <v>8</v>
      </c>
      <c r="E67" s="164">
        <v>1.67</v>
      </c>
      <c r="F67" s="164">
        <v>2.0099999999999998</v>
      </c>
      <c r="G67" s="164">
        <v>2.9</v>
      </c>
      <c r="H67" s="164">
        <v>0.81</v>
      </c>
      <c r="I67" s="164">
        <v>1.48</v>
      </c>
      <c r="J67" s="164">
        <v>2.2999999999999998</v>
      </c>
      <c r="K67" s="164">
        <v>2.41</v>
      </c>
      <c r="L67" s="164">
        <v>0.86</v>
      </c>
      <c r="M67" s="164" t="s">
        <v>8</v>
      </c>
      <c r="N67" s="164" t="s">
        <v>8</v>
      </c>
      <c r="O67" s="95"/>
      <c r="P67" s="95"/>
      <c r="Q67" s="95"/>
      <c r="R67" s="95"/>
      <c r="S67" s="95"/>
      <c r="T67" s="95"/>
      <c r="U67" s="95"/>
      <c r="V67" s="95"/>
      <c r="W67" s="95"/>
      <c r="X67" s="95"/>
      <c r="Y67" s="95"/>
      <c r="Z67" s="95"/>
      <c r="AA67" s="96"/>
    </row>
    <row r="68" spans="1:27" s="71" customFormat="1" ht="20.100000000000001" customHeight="1">
      <c r="A68" s="70">
        <f>IF(B68&lt;&gt;"",COUNTA($B$19:B68),"")</f>
        <v>49</v>
      </c>
      <c r="B68" s="80" t="s">
        <v>80</v>
      </c>
      <c r="C68" s="165">
        <v>56.26</v>
      </c>
      <c r="D68" s="165">
        <v>28.67</v>
      </c>
      <c r="E68" s="165">
        <v>48.45</v>
      </c>
      <c r="F68" s="165">
        <v>189.87</v>
      </c>
      <c r="G68" s="165">
        <v>117.32</v>
      </c>
      <c r="H68" s="165">
        <v>57.59</v>
      </c>
      <c r="I68" s="165">
        <v>41.74</v>
      </c>
      <c r="J68" s="165">
        <v>19.37</v>
      </c>
      <c r="K68" s="165">
        <v>11.08</v>
      </c>
      <c r="L68" s="165">
        <v>5.99</v>
      </c>
      <c r="M68" s="165">
        <v>1.1299999999999999</v>
      </c>
      <c r="N68" s="165">
        <v>13.57</v>
      </c>
      <c r="O68" s="95"/>
      <c r="P68" s="95"/>
      <c r="Q68" s="95"/>
      <c r="R68" s="95"/>
      <c r="S68" s="95"/>
      <c r="T68" s="95"/>
      <c r="U68" s="95"/>
      <c r="V68" s="95"/>
      <c r="W68" s="95"/>
      <c r="X68" s="95"/>
      <c r="Y68" s="95"/>
      <c r="Z68" s="95"/>
      <c r="AA68" s="96"/>
    </row>
    <row r="69" spans="1:27" s="71" customFormat="1" ht="20.100000000000001" customHeight="1">
      <c r="A69" s="70">
        <f>IF(B69&lt;&gt;"",COUNTA($B$19:B69),"")</f>
        <v>50</v>
      </c>
      <c r="B69" s="80" t="s">
        <v>81</v>
      </c>
      <c r="C69" s="165">
        <v>256.36</v>
      </c>
      <c r="D69" s="165">
        <v>313.2</v>
      </c>
      <c r="E69" s="165">
        <v>135.18</v>
      </c>
      <c r="F69" s="165">
        <v>253.13</v>
      </c>
      <c r="G69" s="165">
        <v>170.1</v>
      </c>
      <c r="H69" s="165">
        <v>103.49</v>
      </c>
      <c r="I69" s="165">
        <v>107.22</v>
      </c>
      <c r="J69" s="165">
        <v>115.45</v>
      </c>
      <c r="K69" s="165">
        <v>100.03</v>
      </c>
      <c r="L69" s="165">
        <v>156.37</v>
      </c>
      <c r="M69" s="165">
        <v>27.94</v>
      </c>
      <c r="N69" s="165">
        <v>91.32</v>
      </c>
      <c r="O69" s="95"/>
      <c r="P69" s="95"/>
      <c r="Q69" s="95"/>
      <c r="R69" s="95"/>
      <c r="S69" s="95"/>
      <c r="T69" s="95"/>
      <c r="U69" s="95"/>
      <c r="V69" s="95"/>
      <c r="W69" s="95"/>
      <c r="X69" s="95"/>
      <c r="Y69" s="95"/>
      <c r="Z69" s="95"/>
      <c r="AA69" s="96"/>
    </row>
    <row r="70" spans="1:27" s="71" customFormat="1" ht="11.1" customHeight="1">
      <c r="A70" s="69">
        <f>IF(B70&lt;&gt;"",COUNTA($B$19:B70),"")</f>
        <v>51</v>
      </c>
      <c r="B70" s="78" t="s">
        <v>82</v>
      </c>
      <c r="C70" s="164" t="s">
        <v>8</v>
      </c>
      <c r="D70" s="164" t="s">
        <v>8</v>
      </c>
      <c r="E70" s="164" t="s">
        <v>8</v>
      </c>
      <c r="F70" s="164" t="s">
        <v>8</v>
      </c>
      <c r="G70" s="164" t="s">
        <v>8</v>
      </c>
      <c r="H70" s="164" t="s">
        <v>8</v>
      </c>
      <c r="I70" s="164" t="s">
        <v>8</v>
      </c>
      <c r="J70" s="164" t="s">
        <v>8</v>
      </c>
      <c r="K70" s="164" t="s">
        <v>8</v>
      </c>
      <c r="L70" s="164" t="s">
        <v>8</v>
      </c>
      <c r="M70" s="164" t="s">
        <v>8</v>
      </c>
      <c r="N70" s="164" t="s">
        <v>8</v>
      </c>
      <c r="O70" s="95"/>
      <c r="P70" s="95"/>
      <c r="Q70" s="95"/>
      <c r="R70" s="95"/>
      <c r="S70" s="95"/>
      <c r="T70" s="95"/>
      <c r="U70" s="95"/>
      <c r="V70" s="95"/>
      <c r="W70" s="95"/>
      <c r="X70" s="95"/>
      <c r="Y70" s="95"/>
      <c r="Z70" s="95"/>
      <c r="AA70" s="96"/>
    </row>
    <row r="71" spans="1:27" s="71" customFormat="1" ht="11.1" customHeight="1">
      <c r="A71" s="69">
        <f>IF(B71&lt;&gt;"",COUNTA($B$19:B71),"")</f>
        <v>52</v>
      </c>
      <c r="B71" s="78" t="s">
        <v>83</v>
      </c>
      <c r="C71" s="164" t="s">
        <v>8</v>
      </c>
      <c r="D71" s="164" t="s">
        <v>8</v>
      </c>
      <c r="E71" s="164" t="s">
        <v>8</v>
      </c>
      <c r="F71" s="164" t="s">
        <v>8</v>
      </c>
      <c r="G71" s="164" t="s">
        <v>8</v>
      </c>
      <c r="H71" s="164" t="s">
        <v>8</v>
      </c>
      <c r="I71" s="164" t="s">
        <v>8</v>
      </c>
      <c r="J71" s="164" t="s">
        <v>8</v>
      </c>
      <c r="K71" s="164" t="s">
        <v>8</v>
      </c>
      <c r="L71" s="164" t="s">
        <v>8</v>
      </c>
      <c r="M71" s="164" t="s">
        <v>8</v>
      </c>
      <c r="N71" s="164" t="s">
        <v>8</v>
      </c>
      <c r="O71" s="95"/>
      <c r="P71" s="95"/>
      <c r="Q71" s="95"/>
      <c r="R71" s="95"/>
      <c r="S71" s="95"/>
      <c r="T71" s="95"/>
      <c r="U71" s="95"/>
      <c r="V71" s="95"/>
      <c r="W71" s="95"/>
      <c r="X71" s="95"/>
      <c r="Y71" s="95"/>
      <c r="Z71" s="95"/>
      <c r="AA71" s="96"/>
    </row>
    <row r="72" spans="1:27" s="71" customFormat="1" ht="11.1" customHeight="1">
      <c r="A72" s="69">
        <f>IF(B72&lt;&gt;"",COUNTA($B$19:B72),"")</f>
        <v>53</v>
      </c>
      <c r="B72" s="78" t="s">
        <v>99</v>
      </c>
      <c r="C72" s="164" t="s">
        <v>8</v>
      </c>
      <c r="D72" s="164" t="s">
        <v>8</v>
      </c>
      <c r="E72" s="164" t="s">
        <v>8</v>
      </c>
      <c r="F72" s="164" t="s">
        <v>8</v>
      </c>
      <c r="G72" s="164" t="s">
        <v>8</v>
      </c>
      <c r="H72" s="164" t="s">
        <v>8</v>
      </c>
      <c r="I72" s="164" t="s">
        <v>8</v>
      </c>
      <c r="J72" s="164" t="s">
        <v>8</v>
      </c>
      <c r="K72" s="164" t="s">
        <v>8</v>
      </c>
      <c r="L72" s="164" t="s">
        <v>8</v>
      </c>
      <c r="M72" s="164" t="s">
        <v>8</v>
      </c>
      <c r="N72" s="164" t="s">
        <v>8</v>
      </c>
      <c r="O72" s="95"/>
      <c r="P72" s="95"/>
      <c r="Q72" s="95"/>
      <c r="R72" s="95"/>
      <c r="S72" s="95"/>
      <c r="T72" s="95"/>
      <c r="U72" s="95"/>
      <c r="V72" s="95"/>
      <c r="W72" s="95"/>
      <c r="X72" s="95"/>
      <c r="Y72" s="95"/>
      <c r="Z72" s="95"/>
      <c r="AA72" s="96"/>
    </row>
    <row r="73" spans="1:27" s="71" customFormat="1" ht="11.1" customHeight="1">
      <c r="A73" s="69">
        <f>IF(B73&lt;&gt;"",COUNTA($B$19:B73),"")</f>
        <v>54</v>
      </c>
      <c r="B73" s="78" t="s">
        <v>100</v>
      </c>
      <c r="C73" s="164" t="s">
        <v>8</v>
      </c>
      <c r="D73" s="164" t="s">
        <v>8</v>
      </c>
      <c r="E73" s="164" t="s">
        <v>8</v>
      </c>
      <c r="F73" s="164" t="s">
        <v>8</v>
      </c>
      <c r="G73" s="164" t="s">
        <v>8</v>
      </c>
      <c r="H73" s="164" t="s">
        <v>8</v>
      </c>
      <c r="I73" s="164" t="s">
        <v>8</v>
      </c>
      <c r="J73" s="164" t="s">
        <v>8</v>
      </c>
      <c r="K73" s="164" t="s">
        <v>8</v>
      </c>
      <c r="L73" s="164" t="s">
        <v>8</v>
      </c>
      <c r="M73" s="164" t="s">
        <v>8</v>
      </c>
      <c r="N73" s="164" t="s">
        <v>8</v>
      </c>
      <c r="O73" s="95"/>
      <c r="P73" s="95"/>
      <c r="Q73" s="95"/>
      <c r="R73" s="95"/>
      <c r="S73" s="95"/>
      <c r="T73" s="95"/>
      <c r="U73" s="95"/>
      <c r="V73" s="95"/>
      <c r="W73" s="95"/>
      <c r="X73" s="95"/>
      <c r="Y73" s="95"/>
      <c r="Z73" s="95"/>
      <c r="AA73" s="96"/>
    </row>
    <row r="74" spans="1:27" s="71" customFormat="1" ht="11.1" customHeight="1">
      <c r="A74" s="69">
        <f>IF(B74&lt;&gt;"",COUNTA($B$19:B74),"")</f>
        <v>55</v>
      </c>
      <c r="B74" s="78" t="s">
        <v>27</v>
      </c>
      <c r="C74" s="164" t="s">
        <v>8</v>
      </c>
      <c r="D74" s="164" t="s">
        <v>8</v>
      </c>
      <c r="E74" s="164" t="s">
        <v>8</v>
      </c>
      <c r="F74" s="164" t="s">
        <v>8</v>
      </c>
      <c r="G74" s="164" t="s">
        <v>8</v>
      </c>
      <c r="H74" s="164" t="s">
        <v>8</v>
      </c>
      <c r="I74" s="164" t="s">
        <v>8</v>
      </c>
      <c r="J74" s="164" t="s">
        <v>8</v>
      </c>
      <c r="K74" s="164" t="s">
        <v>8</v>
      </c>
      <c r="L74" s="164" t="s">
        <v>8</v>
      </c>
      <c r="M74" s="164" t="s">
        <v>8</v>
      </c>
      <c r="N74" s="164" t="s">
        <v>8</v>
      </c>
      <c r="O74" s="95"/>
      <c r="P74" s="95"/>
      <c r="Q74" s="95"/>
      <c r="R74" s="95"/>
      <c r="S74" s="95"/>
      <c r="T74" s="95"/>
      <c r="U74" s="95"/>
      <c r="V74" s="95"/>
      <c r="W74" s="95"/>
      <c r="X74" s="95"/>
      <c r="Y74" s="95"/>
      <c r="Z74" s="95"/>
      <c r="AA74" s="96"/>
    </row>
    <row r="75" spans="1:27" s="71" customFormat="1" ht="21.6" customHeight="1">
      <c r="A75" s="69">
        <f>IF(B75&lt;&gt;"",COUNTA($B$19:B75),"")</f>
        <v>56</v>
      </c>
      <c r="B75" s="79" t="s">
        <v>84</v>
      </c>
      <c r="C75" s="164" t="s">
        <v>8</v>
      </c>
      <c r="D75" s="164" t="s">
        <v>8</v>
      </c>
      <c r="E75" s="164" t="s">
        <v>8</v>
      </c>
      <c r="F75" s="164" t="s">
        <v>8</v>
      </c>
      <c r="G75" s="164" t="s">
        <v>8</v>
      </c>
      <c r="H75" s="164" t="s">
        <v>8</v>
      </c>
      <c r="I75" s="164" t="s">
        <v>8</v>
      </c>
      <c r="J75" s="164" t="s">
        <v>8</v>
      </c>
      <c r="K75" s="164" t="s">
        <v>8</v>
      </c>
      <c r="L75" s="164" t="s">
        <v>8</v>
      </c>
      <c r="M75" s="164" t="s">
        <v>8</v>
      </c>
      <c r="N75" s="164" t="s">
        <v>8</v>
      </c>
      <c r="O75" s="95"/>
      <c r="P75" s="95"/>
      <c r="Q75" s="95"/>
      <c r="R75" s="95"/>
      <c r="S75" s="95"/>
      <c r="T75" s="95"/>
      <c r="U75" s="95"/>
      <c r="V75" s="95"/>
      <c r="W75" s="95"/>
      <c r="X75" s="95"/>
      <c r="Y75" s="95"/>
      <c r="Z75" s="95"/>
      <c r="AA75" s="96"/>
    </row>
    <row r="76" spans="1:27" s="71" customFormat="1" ht="21.6" customHeight="1">
      <c r="A76" s="69">
        <f>IF(B76&lt;&gt;"",COUNTA($B$19:B76),"")</f>
        <v>57</v>
      </c>
      <c r="B76" s="79" t="s">
        <v>85</v>
      </c>
      <c r="C76" s="164">
        <v>4.34</v>
      </c>
      <c r="D76" s="164">
        <v>4.32</v>
      </c>
      <c r="E76" s="164">
        <v>0.82</v>
      </c>
      <c r="F76" s="164">
        <v>1.59</v>
      </c>
      <c r="G76" s="164">
        <v>2.34</v>
      </c>
      <c r="H76" s="164">
        <v>1.02</v>
      </c>
      <c r="I76" s="164">
        <v>0.72</v>
      </c>
      <c r="J76" s="164">
        <v>0.61</v>
      </c>
      <c r="K76" s="164">
        <v>0.34</v>
      </c>
      <c r="L76" s="164">
        <v>0.01</v>
      </c>
      <c r="M76" s="164">
        <v>0.4</v>
      </c>
      <c r="N76" s="164">
        <v>3.28</v>
      </c>
      <c r="O76" s="95"/>
      <c r="P76" s="95"/>
      <c r="Q76" s="95"/>
      <c r="R76" s="95"/>
      <c r="S76" s="95"/>
      <c r="T76" s="95"/>
      <c r="U76" s="95"/>
      <c r="V76" s="95"/>
      <c r="W76" s="95"/>
      <c r="X76" s="95"/>
      <c r="Y76" s="95"/>
      <c r="Z76" s="95"/>
      <c r="AA76" s="96"/>
    </row>
    <row r="77" spans="1:27" s="71" customFormat="1" ht="21.6" customHeight="1">
      <c r="A77" s="69">
        <f>IF(B77&lt;&gt;"",COUNTA($B$19:B77),"")</f>
        <v>58</v>
      </c>
      <c r="B77" s="79" t="s">
        <v>86</v>
      </c>
      <c r="C77" s="164">
        <v>0.06</v>
      </c>
      <c r="D77" s="164" t="s">
        <v>8</v>
      </c>
      <c r="E77" s="164">
        <v>0.06</v>
      </c>
      <c r="F77" s="164">
        <v>0.02</v>
      </c>
      <c r="G77" s="164">
        <v>0.05</v>
      </c>
      <c r="H77" s="164">
        <v>7.0000000000000007E-2</v>
      </c>
      <c r="I77" s="164">
        <v>0.13</v>
      </c>
      <c r="J77" s="164">
        <v>0.09</v>
      </c>
      <c r="K77" s="164">
        <v>0.11</v>
      </c>
      <c r="L77" s="164" t="s">
        <v>8</v>
      </c>
      <c r="M77" s="164" t="s">
        <v>8</v>
      </c>
      <c r="N77" s="164">
        <v>0.01</v>
      </c>
      <c r="O77" s="95"/>
      <c r="P77" s="95"/>
      <c r="Q77" s="95"/>
      <c r="R77" s="95"/>
      <c r="S77" s="95"/>
      <c r="T77" s="95"/>
      <c r="U77" s="95"/>
      <c r="V77" s="95"/>
      <c r="W77" s="95"/>
      <c r="X77" s="95"/>
      <c r="Y77" s="95"/>
      <c r="Z77" s="95"/>
      <c r="AA77" s="96"/>
    </row>
    <row r="78" spans="1:27" s="71" customFormat="1" ht="11.1" customHeight="1">
      <c r="A78" s="69">
        <f>IF(B78&lt;&gt;"",COUNTA($B$19:B78),"")</f>
        <v>59</v>
      </c>
      <c r="B78" s="78" t="s">
        <v>87</v>
      </c>
      <c r="C78" s="164">
        <v>37.94</v>
      </c>
      <c r="D78" s="164">
        <v>72</v>
      </c>
      <c r="E78" s="164">
        <v>11.06</v>
      </c>
      <c r="F78" s="164">
        <v>0.22</v>
      </c>
      <c r="G78" s="164">
        <v>0.3</v>
      </c>
      <c r="H78" s="164">
        <v>0.91</v>
      </c>
      <c r="I78" s="164">
        <v>8.2200000000000006</v>
      </c>
      <c r="J78" s="164">
        <v>16.71</v>
      </c>
      <c r="K78" s="164">
        <v>16.14</v>
      </c>
      <c r="L78" s="164">
        <v>23.61</v>
      </c>
      <c r="M78" s="164">
        <v>5.73</v>
      </c>
      <c r="N78" s="164">
        <v>15.55</v>
      </c>
      <c r="O78" s="95"/>
      <c r="P78" s="95"/>
      <c r="Q78" s="95"/>
      <c r="R78" s="95"/>
      <c r="S78" s="95"/>
      <c r="T78" s="95"/>
      <c r="U78" s="95"/>
      <c r="V78" s="95"/>
      <c r="W78" s="95"/>
      <c r="X78" s="95"/>
      <c r="Y78" s="95"/>
      <c r="Z78" s="95"/>
      <c r="AA78" s="96"/>
    </row>
    <row r="79" spans="1:27" s="71" customFormat="1" ht="11.1" customHeight="1">
      <c r="A79" s="69">
        <f>IF(B79&lt;&gt;"",COUNTA($B$19:B79),"")</f>
        <v>60</v>
      </c>
      <c r="B79" s="78" t="s">
        <v>88</v>
      </c>
      <c r="C79" s="164">
        <v>66.28</v>
      </c>
      <c r="D79" s="164">
        <v>94.95</v>
      </c>
      <c r="E79" s="164">
        <v>12.78</v>
      </c>
      <c r="F79" s="164">
        <v>4.93</v>
      </c>
      <c r="G79" s="164">
        <v>3.54</v>
      </c>
      <c r="H79" s="164">
        <v>3.75</v>
      </c>
      <c r="I79" s="164">
        <v>5.8</v>
      </c>
      <c r="J79" s="164">
        <v>12.6</v>
      </c>
      <c r="K79" s="164">
        <v>13.4</v>
      </c>
      <c r="L79" s="164">
        <v>31.4</v>
      </c>
      <c r="M79" s="164">
        <v>3.89</v>
      </c>
      <c r="N79" s="164">
        <v>44.51</v>
      </c>
      <c r="O79" s="95"/>
      <c r="P79" s="95"/>
      <c r="Q79" s="95"/>
      <c r="R79" s="95"/>
      <c r="S79" s="95"/>
      <c r="T79" s="95"/>
      <c r="U79" s="95"/>
      <c r="V79" s="95"/>
      <c r="W79" s="95"/>
      <c r="X79" s="95"/>
      <c r="Y79" s="95"/>
      <c r="Z79" s="95"/>
      <c r="AA79" s="96"/>
    </row>
    <row r="80" spans="1:27" s="71" customFormat="1" ht="11.1" customHeight="1">
      <c r="A80" s="69">
        <f>IF(B80&lt;&gt;"",COUNTA($B$19:B80),"")</f>
        <v>61</v>
      </c>
      <c r="B80" s="78" t="s">
        <v>74</v>
      </c>
      <c r="C80" s="164">
        <v>5.73</v>
      </c>
      <c r="D80" s="164">
        <v>11.75</v>
      </c>
      <c r="E80" s="164">
        <v>2.85</v>
      </c>
      <c r="F80" s="164">
        <v>1.33</v>
      </c>
      <c r="G80" s="164">
        <v>1.1599999999999999</v>
      </c>
      <c r="H80" s="164">
        <v>0.62</v>
      </c>
      <c r="I80" s="164">
        <v>0.96</v>
      </c>
      <c r="J80" s="164">
        <v>1.97</v>
      </c>
      <c r="K80" s="164">
        <v>3.13</v>
      </c>
      <c r="L80" s="164">
        <v>7.66</v>
      </c>
      <c r="M80" s="164">
        <v>0.45</v>
      </c>
      <c r="N80" s="164">
        <v>1.21</v>
      </c>
      <c r="O80" s="95"/>
      <c r="P80" s="95"/>
      <c r="Q80" s="95"/>
      <c r="R80" s="95"/>
      <c r="S80" s="95"/>
      <c r="T80" s="95"/>
      <c r="U80" s="95"/>
      <c r="V80" s="95"/>
      <c r="W80" s="95"/>
      <c r="X80" s="95"/>
      <c r="Y80" s="95"/>
      <c r="Z80" s="95"/>
      <c r="AA80" s="96"/>
    </row>
    <row r="81" spans="1:27" s="71" customFormat="1" ht="20.100000000000001" customHeight="1">
      <c r="A81" s="70">
        <f>IF(B81&lt;&gt;"",COUNTA($B$19:B81),"")</f>
        <v>62</v>
      </c>
      <c r="B81" s="80" t="s">
        <v>89</v>
      </c>
      <c r="C81" s="165">
        <v>102.89</v>
      </c>
      <c r="D81" s="165">
        <v>159.51</v>
      </c>
      <c r="E81" s="165">
        <v>21.86</v>
      </c>
      <c r="F81" s="165">
        <v>5.42</v>
      </c>
      <c r="G81" s="165">
        <v>5.0599999999999996</v>
      </c>
      <c r="H81" s="165">
        <v>5.12</v>
      </c>
      <c r="I81" s="165">
        <v>13.91</v>
      </c>
      <c r="J81" s="165">
        <v>28.04</v>
      </c>
      <c r="K81" s="165">
        <v>26.86</v>
      </c>
      <c r="L81" s="165">
        <v>47.36</v>
      </c>
      <c r="M81" s="165">
        <v>9.57</v>
      </c>
      <c r="N81" s="165">
        <v>62.15</v>
      </c>
      <c r="O81" s="95"/>
      <c r="P81" s="95"/>
      <c r="Q81" s="95"/>
      <c r="R81" s="95"/>
      <c r="S81" s="95"/>
      <c r="T81" s="95"/>
      <c r="U81" s="95"/>
      <c r="V81" s="95"/>
      <c r="W81" s="95"/>
      <c r="X81" s="95"/>
      <c r="Y81" s="95"/>
      <c r="Z81" s="95"/>
      <c r="AA81" s="96"/>
    </row>
    <row r="82" spans="1:27" s="87" customFormat="1" ht="11.1" customHeight="1">
      <c r="A82" s="69">
        <f>IF(B82&lt;&gt;"",COUNTA($B$19:B82),"")</f>
        <v>63</v>
      </c>
      <c r="B82" s="78" t="s">
        <v>90</v>
      </c>
      <c r="C82" s="164">
        <v>24.88</v>
      </c>
      <c r="D82" s="164">
        <v>8.44</v>
      </c>
      <c r="E82" s="164">
        <v>23</v>
      </c>
      <c r="F82" s="164">
        <v>113.73</v>
      </c>
      <c r="G82" s="164">
        <v>53.39</v>
      </c>
      <c r="H82" s="164">
        <v>22.59</v>
      </c>
      <c r="I82" s="164">
        <v>15.92</v>
      </c>
      <c r="J82" s="164">
        <v>7.16</v>
      </c>
      <c r="K82" s="164">
        <v>5.96</v>
      </c>
      <c r="L82" s="164">
        <v>5.15</v>
      </c>
      <c r="M82" s="164">
        <v>0.03</v>
      </c>
      <c r="N82" s="164">
        <v>5.69</v>
      </c>
      <c r="O82" s="97"/>
      <c r="P82" s="97"/>
      <c r="Q82" s="97"/>
      <c r="R82" s="97"/>
      <c r="S82" s="97"/>
      <c r="T82" s="97"/>
      <c r="U82" s="97"/>
      <c r="V82" s="97"/>
      <c r="W82" s="97"/>
      <c r="X82" s="97"/>
      <c r="Y82" s="97"/>
      <c r="Z82" s="97"/>
      <c r="AA82" s="98"/>
    </row>
    <row r="83" spans="1:27" s="87" customFormat="1" ht="11.1" customHeight="1">
      <c r="A83" s="69">
        <f>IF(B83&lt;&gt;"",COUNTA($B$19:B83),"")</f>
        <v>64</v>
      </c>
      <c r="B83" s="78" t="s">
        <v>91</v>
      </c>
      <c r="C83" s="164" t="s">
        <v>8</v>
      </c>
      <c r="D83" s="164" t="s">
        <v>8</v>
      </c>
      <c r="E83" s="164" t="s">
        <v>8</v>
      </c>
      <c r="F83" s="164" t="s">
        <v>8</v>
      </c>
      <c r="G83" s="164" t="s">
        <v>8</v>
      </c>
      <c r="H83" s="164" t="s">
        <v>8</v>
      </c>
      <c r="I83" s="164" t="s">
        <v>8</v>
      </c>
      <c r="J83" s="164" t="s">
        <v>8</v>
      </c>
      <c r="K83" s="164" t="s">
        <v>8</v>
      </c>
      <c r="L83" s="164" t="s">
        <v>8</v>
      </c>
      <c r="M83" s="164" t="s">
        <v>8</v>
      </c>
      <c r="N83" s="164" t="s">
        <v>8</v>
      </c>
      <c r="O83" s="97"/>
      <c r="P83" s="97"/>
      <c r="Q83" s="97"/>
      <c r="R83" s="97"/>
      <c r="S83" s="97"/>
      <c r="T83" s="97"/>
      <c r="U83" s="97"/>
      <c r="V83" s="97"/>
      <c r="W83" s="97"/>
      <c r="X83" s="97"/>
      <c r="Y83" s="97"/>
      <c r="Z83" s="97"/>
      <c r="AA83" s="98"/>
    </row>
    <row r="84" spans="1:27" s="87" customFormat="1" ht="11.1" customHeight="1">
      <c r="A84" s="69">
        <f>IF(B84&lt;&gt;"",COUNTA($B$19:B84),"")</f>
        <v>65</v>
      </c>
      <c r="B84" s="78" t="s">
        <v>92</v>
      </c>
      <c r="C84" s="164">
        <v>2.91</v>
      </c>
      <c r="D84" s="164">
        <v>0.18</v>
      </c>
      <c r="E84" s="164">
        <v>3.49</v>
      </c>
      <c r="F84" s="164">
        <v>8.25</v>
      </c>
      <c r="G84" s="164">
        <v>7.67</v>
      </c>
      <c r="H84" s="164">
        <v>2.63</v>
      </c>
      <c r="I84" s="164">
        <v>3.3</v>
      </c>
      <c r="J84" s="164">
        <v>3.45</v>
      </c>
      <c r="K84" s="164">
        <v>2.77</v>
      </c>
      <c r="L84" s="164">
        <v>1</v>
      </c>
      <c r="M84" s="164">
        <v>0.04</v>
      </c>
      <c r="N84" s="164">
        <v>0.03</v>
      </c>
      <c r="O84" s="97"/>
      <c r="P84" s="97"/>
      <c r="Q84" s="97"/>
      <c r="R84" s="97"/>
      <c r="S84" s="97"/>
      <c r="T84" s="97"/>
      <c r="U84" s="97"/>
      <c r="V84" s="97"/>
      <c r="W84" s="97"/>
      <c r="X84" s="97"/>
      <c r="Y84" s="97"/>
      <c r="Z84" s="97"/>
      <c r="AA84" s="98"/>
    </row>
    <row r="85" spans="1:27" s="87" customFormat="1" ht="11.1" customHeight="1">
      <c r="A85" s="69">
        <f>IF(B85&lt;&gt;"",COUNTA($B$19:B85),"")</f>
        <v>66</v>
      </c>
      <c r="B85" s="78" t="s">
        <v>74</v>
      </c>
      <c r="C85" s="164">
        <v>1.35</v>
      </c>
      <c r="D85" s="164" t="s">
        <v>8</v>
      </c>
      <c r="E85" s="164">
        <v>1.67</v>
      </c>
      <c r="F85" s="164">
        <v>2.0099999999999998</v>
      </c>
      <c r="G85" s="164">
        <v>2.9</v>
      </c>
      <c r="H85" s="164">
        <v>0.81</v>
      </c>
      <c r="I85" s="164">
        <v>1.48</v>
      </c>
      <c r="J85" s="164">
        <v>2.2999999999999998</v>
      </c>
      <c r="K85" s="164">
        <v>2.41</v>
      </c>
      <c r="L85" s="164">
        <v>0.86</v>
      </c>
      <c r="M85" s="164" t="s">
        <v>8</v>
      </c>
      <c r="N85" s="164" t="s">
        <v>8</v>
      </c>
      <c r="O85" s="97"/>
      <c r="P85" s="97"/>
      <c r="Q85" s="97"/>
      <c r="R85" s="97"/>
      <c r="S85" s="97"/>
      <c r="T85" s="97"/>
      <c r="U85" s="97"/>
      <c r="V85" s="97"/>
      <c r="W85" s="97"/>
      <c r="X85" s="97"/>
      <c r="Y85" s="97"/>
      <c r="Z85" s="97"/>
      <c r="AA85" s="98"/>
    </row>
    <row r="86" spans="1:27" s="71" customFormat="1" ht="20.100000000000001" customHeight="1">
      <c r="A86" s="70">
        <f>IF(B86&lt;&gt;"",COUNTA($B$19:B86),"")</f>
        <v>67</v>
      </c>
      <c r="B86" s="80" t="s">
        <v>93</v>
      </c>
      <c r="C86" s="165">
        <v>26.43</v>
      </c>
      <c r="D86" s="165">
        <v>8.6300000000000008</v>
      </c>
      <c r="E86" s="165">
        <v>24.82</v>
      </c>
      <c r="F86" s="165">
        <v>119.97</v>
      </c>
      <c r="G86" s="165">
        <v>58.16</v>
      </c>
      <c r="H86" s="165">
        <v>24.4</v>
      </c>
      <c r="I86" s="165">
        <v>17.739999999999998</v>
      </c>
      <c r="J86" s="165">
        <v>8.3000000000000007</v>
      </c>
      <c r="K86" s="165">
        <v>6.32</v>
      </c>
      <c r="L86" s="165">
        <v>5.3</v>
      </c>
      <c r="M86" s="165">
        <v>0.06</v>
      </c>
      <c r="N86" s="165">
        <v>5.72</v>
      </c>
      <c r="O86" s="95"/>
      <c r="P86" s="95"/>
      <c r="Q86" s="95"/>
      <c r="R86" s="95"/>
      <c r="S86" s="95"/>
      <c r="T86" s="95"/>
      <c r="U86" s="95"/>
      <c r="V86" s="95"/>
      <c r="W86" s="95"/>
      <c r="X86" s="95"/>
      <c r="Y86" s="95"/>
      <c r="Z86" s="95"/>
      <c r="AA86" s="96"/>
    </row>
    <row r="87" spans="1:27" s="71" customFormat="1" ht="20.100000000000001" customHeight="1">
      <c r="A87" s="70">
        <f>IF(B87&lt;&gt;"",COUNTA($B$19:B87),"")</f>
        <v>68</v>
      </c>
      <c r="B87" s="80" t="s">
        <v>94</v>
      </c>
      <c r="C87" s="165">
        <v>129.32</v>
      </c>
      <c r="D87" s="165">
        <v>168.14</v>
      </c>
      <c r="E87" s="165">
        <v>46.69</v>
      </c>
      <c r="F87" s="165">
        <v>125.38</v>
      </c>
      <c r="G87" s="165">
        <v>63.23</v>
      </c>
      <c r="H87" s="165">
        <v>29.52</v>
      </c>
      <c r="I87" s="165">
        <v>31.65</v>
      </c>
      <c r="J87" s="165">
        <v>36.340000000000003</v>
      </c>
      <c r="K87" s="165">
        <v>33.18</v>
      </c>
      <c r="L87" s="165">
        <v>52.66</v>
      </c>
      <c r="M87" s="165">
        <v>9.6300000000000008</v>
      </c>
      <c r="N87" s="165">
        <v>67.87</v>
      </c>
      <c r="O87" s="95"/>
      <c r="P87" s="95"/>
      <c r="Q87" s="95"/>
      <c r="R87" s="95"/>
      <c r="S87" s="95"/>
      <c r="T87" s="95"/>
      <c r="U87" s="95"/>
      <c r="V87" s="95"/>
      <c r="W87" s="95"/>
      <c r="X87" s="95"/>
      <c r="Y87" s="95"/>
      <c r="Z87" s="95"/>
      <c r="AA87" s="96"/>
    </row>
    <row r="88" spans="1:27" s="71" customFormat="1" ht="20.100000000000001" customHeight="1">
      <c r="A88" s="70">
        <f>IF(B88&lt;&gt;"",COUNTA($B$19:B88),"")</f>
        <v>69</v>
      </c>
      <c r="B88" s="80" t="s">
        <v>95</v>
      </c>
      <c r="C88" s="165">
        <v>-127.04</v>
      </c>
      <c r="D88" s="165">
        <v>-145.06</v>
      </c>
      <c r="E88" s="165">
        <v>-88.49</v>
      </c>
      <c r="F88" s="165">
        <v>-127.74</v>
      </c>
      <c r="G88" s="165">
        <v>-106.88</v>
      </c>
      <c r="H88" s="165">
        <v>-73.97</v>
      </c>
      <c r="I88" s="165">
        <v>-75.569999999999993</v>
      </c>
      <c r="J88" s="165">
        <v>-79.11</v>
      </c>
      <c r="K88" s="165">
        <v>-66.86</v>
      </c>
      <c r="L88" s="165">
        <v>-103.72</v>
      </c>
      <c r="M88" s="165">
        <v>-18.309999999999999</v>
      </c>
      <c r="N88" s="165">
        <v>-23.46</v>
      </c>
      <c r="O88" s="95"/>
      <c r="P88" s="95"/>
      <c r="Q88" s="95"/>
      <c r="R88" s="95"/>
      <c r="S88" s="95"/>
      <c r="T88" s="95"/>
      <c r="U88" s="95"/>
      <c r="V88" s="95"/>
      <c r="W88" s="95"/>
      <c r="X88" s="95"/>
      <c r="Y88" s="95"/>
      <c r="Z88" s="95"/>
      <c r="AA88" s="96"/>
    </row>
    <row r="89" spans="1:27" s="87" customFormat="1" ht="24.95" customHeight="1">
      <c r="A89" s="69">
        <f>IF(B89&lt;&gt;"",COUNTA($B$19:B89),"")</f>
        <v>70</v>
      </c>
      <c r="B89" s="81" t="s">
        <v>96</v>
      </c>
      <c r="C89" s="166">
        <v>-97.21</v>
      </c>
      <c r="D89" s="166">
        <v>-125.02</v>
      </c>
      <c r="E89" s="166">
        <v>-64.87</v>
      </c>
      <c r="F89" s="166">
        <v>-57.84</v>
      </c>
      <c r="G89" s="166">
        <v>-47.73</v>
      </c>
      <c r="H89" s="166">
        <v>-40.78</v>
      </c>
      <c r="I89" s="166">
        <v>-51.57</v>
      </c>
      <c r="J89" s="166">
        <v>-68.040000000000006</v>
      </c>
      <c r="K89" s="166">
        <v>-62.1</v>
      </c>
      <c r="L89" s="166">
        <v>-103.03</v>
      </c>
      <c r="M89" s="166">
        <v>-17.239999999999998</v>
      </c>
      <c r="N89" s="166">
        <v>-15.61</v>
      </c>
      <c r="O89" s="97"/>
      <c r="P89" s="97"/>
      <c r="Q89" s="97"/>
      <c r="R89" s="97"/>
      <c r="S89" s="97"/>
      <c r="T89" s="97"/>
      <c r="U89" s="97"/>
      <c r="V89" s="97"/>
      <c r="W89" s="97"/>
      <c r="X89" s="97"/>
      <c r="Y89" s="97"/>
      <c r="Z89" s="97"/>
      <c r="AA89" s="98"/>
    </row>
    <row r="90" spans="1:27" s="87" customFormat="1" ht="18" customHeight="1">
      <c r="A90" s="69">
        <f>IF(B90&lt;&gt;"",COUNTA($B$19:B90),"")</f>
        <v>71</v>
      </c>
      <c r="B90" s="78" t="s">
        <v>97</v>
      </c>
      <c r="C90" s="164">
        <v>0.5</v>
      </c>
      <c r="D90" s="164" t="s">
        <v>8</v>
      </c>
      <c r="E90" s="164">
        <v>0.5</v>
      </c>
      <c r="F90" s="164">
        <v>3.1</v>
      </c>
      <c r="G90" s="164">
        <v>2.39</v>
      </c>
      <c r="H90" s="164" t="s">
        <v>8</v>
      </c>
      <c r="I90" s="164" t="s">
        <v>8</v>
      </c>
      <c r="J90" s="164" t="s">
        <v>8</v>
      </c>
      <c r="K90" s="164" t="s">
        <v>8</v>
      </c>
      <c r="L90" s="164" t="s">
        <v>8</v>
      </c>
      <c r="M90" s="164">
        <v>0.2</v>
      </c>
      <c r="N90" s="164" t="s">
        <v>8</v>
      </c>
      <c r="O90" s="97"/>
      <c r="P90" s="97"/>
      <c r="Q90" s="97"/>
      <c r="R90" s="97"/>
      <c r="S90" s="97"/>
      <c r="T90" s="97"/>
      <c r="U90" s="97"/>
      <c r="V90" s="97"/>
      <c r="W90" s="97"/>
      <c r="X90" s="97"/>
      <c r="Y90" s="97"/>
      <c r="Z90" s="97"/>
      <c r="AA90" s="98"/>
    </row>
    <row r="91" spans="1:27" ht="11.1" customHeight="1">
      <c r="A91" s="69">
        <f>IF(B91&lt;&gt;"",COUNTA($B$19:B91),"")</f>
        <v>72</v>
      </c>
      <c r="B91" s="78" t="s">
        <v>98</v>
      </c>
      <c r="C91" s="164">
        <v>0.28000000000000003</v>
      </c>
      <c r="D91" s="164" t="s">
        <v>8</v>
      </c>
      <c r="E91" s="164">
        <v>0.34</v>
      </c>
      <c r="F91" s="164">
        <v>1</v>
      </c>
      <c r="G91" s="164">
        <v>0.65</v>
      </c>
      <c r="H91" s="164">
        <v>0.78</v>
      </c>
      <c r="I91" s="164">
        <v>0.12</v>
      </c>
      <c r="J91" s="164">
        <v>0.21</v>
      </c>
      <c r="K91" s="164" t="s">
        <v>8</v>
      </c>
      <c r="L91" s="164" t="s">
        <v>8</v>
      </c>
      <c r="M91" s="164">
        <v>0.01</v>
      </c>
      <c r="N91" s="164" t="s">
        <v>8</v>
      </c>
    </row>
  </sheetData>
  <mergeCells count="28">
    <mergeCell ref="C55:H55"/>
    <mergeCell ref="I55:N55"/>
    <mergeCell ref="I4:L5"/>
    <mergeCell ref="M4:M16"/>
    <mergeCell ref="N4:N16"/>
    <mergeCell ref="H6:H13"/>
    <mergeCell ref="I6:I13"/>
    <mergeCell ref="K6:K13"/>
    <mergeCell ref="L6:L13"/>
    <mergeCell ref="F6:F13"/>
    <mergeCell ref="G6:G13"/>
    <mergeCell ref="J6:J13"/>
    <mergeCell ref="I14:L16"/>
    <mergeCell ref="F4:H5"/>
    <mergeCell ref="I18:N18"/>
    <mergeCell ref="F14:H16"/>
    <mergeCell ref="A1:B1"/>
    <mergeCell ref="C1:H1"/>
    <mergeCell ref="I1:N1"/>
    <mergeCell ref="I2:N3"/>
    <mergeCell ref="C2:H3"/>
    <mergeCell ref="A2:B3"/>
    <mergeCell ref="C18:H18"/>
    <mergeCell ref="A4:A16"/>
    <mergeCell ref="B4:B16"/>
    <mergeCell ref="C4:C16"/>
    <mergeCell ref="D4:D16"/>
    <mergeCell ref="E4:E1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AA91"/>
  <sheetViews>
    <sheetView zoomScale="140" zoomScaleNormal="140" workbookViewId="0">
      <pane xSplit="2" ySplit="17" topLeftCell="C18" activePane="bottomRight" state="frozen"/>
      <selection activeCell="C19" sqref="C19:G19"/>
      <selection pane="topRight" activeCell="C19" sqref="C19:G19"/>
      <selection pane="bottomLeft" activeCell="C19" sqref="C19:G19"/>
      <selection pane="bottomRight" activeCell="C18" sqref="C18:H18"/>
    </sheetView>
  </sheetViews>
  <sheetFormatPr baseColWidth="10" defaultColWidth="11.42578125" defaultRowHeight="11.25"/>
  <cols>
    <col min="1" max="1" width="3.5703125" style="83" customWidth="1"/>
    <col min="2" max="2" width="36.5703125" style="77" customWidth="1"/>
    <col min="3" max="3" width="9.42578125" style="77" customWidth="1"/>
    <col min="4" max="8" width="8.42578125" style="77" customWidth="1"/>
    <col min="9" max="12" width="8.7109375" style="77" customWidth="1"/>
    <col min="13" max="13" width="8.28515625" style="77" customWidth="1"/>
    <col min="14" max="14" width="8.7109375" style="77" customWidth="1"/>
    <col min="15" max="27" width="11.42578125" style="94"/>
    <col min="28" max="16384" width="11.42578125" style="77"/>
  </cols>
  <sheetData>
    <row r="1" spans="1:27" s="74" customFormat="1" ht="35.1" customHeight="1">
      <c r="A1" s="218" t="s">
        <v>54</v>
      </c>
      <c r="B1" s="219"/>
      <c r="C1" s="220" t="str">
        <f>"Auszahlungen und Einzahlungen 
der Gemeinden und Gemeindeverbände "&amp;Deckblatt!A7&amp;"  
nach Gebietskörperschaften und Produktbereichen"</f>
        <v>Auszahlungen und Einzahlungen 
der Gemeinden und Gemeindeverbände 2022  
nach Gebietskörperschaften und Produktbereichen</v>
      </c>
      <c r="D1" s="220"/>
      <c r="E1" s="220"/>
      <c r="F1" s="220"/>
      <c r="G1" s="220"/>
      <c r="H1" s="221"/>
      <c r="I1" s="222" t="str">
        <f>"Auszahlungen und Einzahlungen 
der Gemeinden und Gemeindeverbände "&amp;Deckblatt!A7&amp;" 
nach Gebietskörperschaften und Produktbereichen"</f>
        <v>Auszahlungen und Einzahlungen 
der Gemeinden und Gemeindeverbände 2022 
nach Gebietskörperschaften und Produktbereichen</v>
      </c>
      <c r="J1" s="220"/>
      <c r="K1" s="220"/>
      <c r="L1" s="220"/>
      <c r="M1" s="220"/>
      <c r="N1" s="221"/>
      <c r="O1" s="93"/>
      <c r="P1" s="93"/>
      <c r="Q1" s="93"/>
      <c r="R1" s="93"/>
      <c r="S1" s="93"/>
      <c r="T1" s="93"/>
      <c r="U1" s="93"/>
      <c r="V1" s="93"/>
      <c r="W1" s="93"/>
      <c r="X1" s="93"/>
      <c r="Y1" s="93"/>
      <c r="Z1" s="93"/>
      <c r="AA1" s="93"/>
    </row>
    <row r="2" spans="1:27" s="74" customFormat="1" ht="15" customHeight="1">
      <c r="A2" s="218" t="s">
        <v>40</v>
      </c>
      <c r="B2" s="219"/>
      <c r="C2" s="220" t="s">
        <v>124</v>
      </c>
      <c r="D2" s="220"/>
      <c r="E2" s="220"/>
      <c r="F2" s="220"/>
      <c r="G2" s="220"/>
      <c r="H2" s="221"/>
      <c r="I2" s="222" t="s">
        <v>124</v>
      </c>
      <c r="J2" s="220"/>
      <c r="K2" s="220"/>
      <c r="L2" s="220"/>
      <c r="M2" s="220"/>
      <c r="N2" s="221"/>
      <c r="O2" s="93"/>
      <c r="P2" s="93"/>
      <c r="Q2" s="93"/>
      <c r="R2" s="93"/>
      <c r="S2" s="93"/>
      <c r="T2" s="93"/>
      <c r="U2" s="93"/>
      <c r="V2" s="93"/>
      <c r="W2" s="93"/>
      <c r="X2" s="93"/>
      <c r="Y2" s="93"/>
      <c r="Z2" s="93"/>
      <c r="AA2" s="93"/>
    </row>
    <row r="3" spans="1:27" s="74" customFormat="1" ht="15" customHeight="1">
      <c r="A3" s="218"/>
      <c r="B3" s="219"/>
      <c r="C3" s="220"/>
      <c r="D3" s="220"/>
      <c r="E3" s="220"/>
      <c r="F3" s="220"/>
      <c r="G3" s="220"/>
      <c r="H3" s="221"/>
      <c r="I3" s="222"/>
      <c r="J3" s="220"/>
      <c r="K3" s="220"/>
      <c r="L3" s="220"/>
      <c r="M3" s="220"/>
      <c r="N3" s="221"/>
      <c r="O3" s="93"/>
      <c r="P3" s="93"/>
      <c r="Q3" s="93"/>
      <c r="R3" s="93"/>
      <c r="S3" s="93"/>
      <c r="T3" s="93"/>
      <c r="U3" s="93"/>
      <c r="V3" s="93"/>
      <c r="W3" s="93"/>
      <c r="X3" s="93"/>
      <c r="Y3" s="93"/>
      <c r="Z3" s="93"/>
      <c r="AA3" s="93"/>
    </row>
    <row r="4" spans="1:27" s="74" customFormat="1" ht="11.45" customHeight="1">
      <c r="A4" s="212" t="s">
        <v>28</v>
      </c>
      <c r="B4" s="213" t="s">
        <v>116</v>
      </c>
      <c r="C4" s="213" t="s">
        <v>1</v>
      </c>
      <c r="D4" s="217" t="s">
        <v>33</v>
      </c>
      <c r="E4" s="217" t="s">
        <v>34</v>
      </c>
      <c r="F4" s="223" t="s">
        <v>2</v>
      </c>
      <c r="G4" s="223"/>
      <c r="H4" s="224"/>
      <c r="I4" s="225" t="s">
        <v>2</v>
      </c>
      <c r="J4" s="223"/>
      <c r="K4" s="223"/>
      <c r="L4" s="223"/>
      <c r="M4" s="223" t="s">
        <v>35</v>
      </c>
      <c r="N4" s="224" t="s">
        <v>36</v>
      </c>
      <c r="O4" s="93"/>
      <c r="P4" s="93"/>
      <c r="Q4" s="93"/>
      <c r="R4" s="93"/>
      <c r="S4" s="93"/>
      <c r="T4" s="93"/>
      <c r="U4" s="93"/>
      <c r="V4" s="93"/>
      <c r="W4" s="93"/>
      <c r="X4" s="93"/>
      <c r="Y4" s="93"/>
      <c r="Z4" s="93"/>
      <c r="AA4" s="93"/>
    </row>
    <row r="5" spans="1:27" s="74" customFormat="1" ht="11.45" customHeight="1">
      <c r="A5" s="212"/>
      <c r="B5" s="213"/>
      <c r="C5" s="213"/>
      <c r="D5" s="217"/>
      <c r="E5" s="217"/>
      <c r="F5" s="223"/>
      <c r="G5" s="223"/>
      <c r="H5" s="224"/>
      <c r="I5" s="225"/>
      <c r="J5" s="223"/>
      <c r="K5" s="223"/>
      <c r="L5" s="223"/>
      <c r="M5" s="223"/>
      <c r="N5" s="224"/>
      <c r="O5" s="93"/>
      <c r="P5" s="93"/>
      <c r="Q5" s="93"/>
      <c r="R5" s="93"/>
      <c r="S5" s="93"/>
      <c r="T5" s="93"/>
      <c r="U5" s="93"/>
      <c r="V5" s="93"/>
      <c r="W5" s="93"/>
      <c r="X5" s="93"/>
      <c r="Y5" s="93"/>
      <c r="Z5" s="93"/>
      <c r="AA5" s="93"/>
    </row>
    <row r="6" spans="1:27" s="74" customFormat="1" ht="11.45" customHeight="1">
      <c r="A6" s="212"/>
      <c r="B6" s="213"/>
      <c r="C6" s="213"/>
      <c r="D6" s="217"/>
      <c r="E6" s="217"/>
      <c r="F6" s="217" t="s">
        <v>3</v>
      </c>
      <c r="G6" s="217" t="s">
        <v>970</v>
      </c>
      <c r="H6" s="216" t="s">
        <v>971</v>
      </c>
      <c r="I6" s="212" t="s">
        <v>972</v>
      </c>
      <c r="J6" s="217" t="s">
        <v>973</v>
      </c>
      <c r="K6" s="217" t="s">
        <v>974</v>
      </c>
      <c r="L6" s="217" t="s">
        <v>975</v>
      </c>
      <c r="M6" s="223"/>
      <c r="N6" s="224"/>
      <c r="O6" s="93"/>
      <c r="P6" s="93"/>
      <c r="Q6" s="93"/>
      <c r="R6" s="93"/>
      <c r="S6" s="93"/>
      <c r="T6" s="93"/>
      <c r="U6" s="93"/>
      <c r="V6" s="93"/>
      <c r="W6" s="93"/>
      <c r="X6" s="93"/>
      <c r="Y6" s="93"/>
      <c r="Z6" s="93"/>
      <c r="AA6" s="93"/>
    </row>
    <row r="7" spans="1:27" s="74" customFormat="1" ht="11.45" customHeight="1">
      <c r="A7" s="212"/>
      <c r="B7" s="213"/>
      <c r="C7" s="213"/>
      <c r="D7" s="217"/>
      <c r="E7" s="217"/>
      <c r="F7" s="217"/>
      <c r="G7" s="217"/>
      <c r="H7" s="216"/>
      <c r="I7" s="212"/>
      <c r="J7" s="217"/>
      <c r="K7" s="217"/>
      <c r="L7" s="217"/>
      <c r="M7" s="223"/>
      <c r="N7" s="224"/>
      <c r="O7" s="93"/>
      <c r="P7" s="93"/>
      <c r="Q7" s="93"/>
      <c r="R7" s="93"/>
      <c r="S7" s="93"/>
      <c r="T7" s="93"/>
      <c r="U7" s="93"/>
      <c r="V7" s="93"/>
      <c r="W7" s="93"/>
      <c r="X7" s="93"/>
      <c r="Y7" s="93"/>
      <c r="Z7" s="93"/>
      <c r="AA7" s="93"/>
    </row>
    <row r="8" spans="1:27" s="74" customFormat="1" ht="11.45" customHeight="1">
      <c r="A8" s="212"/>
      <c r="B8" s="213"/>
      <c r="C8" s="213"/>
      <c r="D8" s="217"/>
      <c r="E8" s="217"/>
      <c r="F8" s="217"/>
      <c r="G8" s="217"/>
      <c r="H8" s="216"/>
      <c r="I8" s="212"/>
      <c r="J8" s="217"/>
      <c r="K8" s="217"/>
      <c r="L8" s="217"/>
      <c r="M8" s="223"/>
      <c r="N8" s="224"/>
      <c r="O8" s="93"/>
      <c r="P8" s="93"/>
      <c r="Q8" s="93"/>
      <c r="R8" s="93"/>
      <c r="S8" s="93"/>
      <c r="T8" s="93"/>
      <c r="U8" s="93"/>
      <c r="V8" s="93"/>
      <c r="W8" s="93"/>
      <c r="X8" s="93"/>
      <c r="Y8" s="93"/>
      <c r="Z8" s="93"/>
      <c r="AA8" s="93"/>
    </row>
    <row r="9" spans="1:27" s="74" customFormat="1" ht="11.45" customHeight="1">
      <c r="A9" s="212"/>
      <c r="B9" s="213"/>
      <c r="C9" s="213"/>
      <c r="D9" s="217"/>
      <c r="E9" s="217"/>
      <c r="F9" s="217"/>
      <c r="G9" s="217"/>
      <c r="H9" s="216"/>
      <c r="I9" s="212"/>
      <c r="J9" s="217"/>
      <c r="K9" s="217"/>
      <c r="L9" s="217"/>
      <c r="M9" s="223"/>
      <c r="N9" s="224"/>
      <c r="O9" s="93"/>
      <c r="P9" s="93"/>
      <c r="Q9" s="93"/>
      <c r="R9" s="93"/>
      <c r="S9" s="93"/>
      <c r="T9" s="93"/>
      <c r="U9" s="93"/>
      <c r="V9" s="93"/>
      <c r="W9" s="93"/>
      <c r="X9" s="93"/>
      <c r="Y9" s="93"/>
      <c r="Z9" s="93"/>
      <c r="AA9" s="93"/>
    </row>
    <row r="10" spans="1:27" s="74" customFormat="1" ht="11.45" customHeight="1">
      <c r="A10" s="212"/>
      <c r="B10" s="213"/>
      <c r="C10" s="213"/>
      <c r="D10" s="217"/>
      <c r="E10" s="217"/>
      <c r="F10" s="217"/>
      <c r="G10" s="217"/>
      <c r="H10" s="216"/>
      <c r="I10" s="212"/>
      <c r="J10" s="217"/>
      <c r="K10" s="217"/>
      <c r="L10" s="217"/>
      <c r="M10" s="223"/>
      <c r="N10" s="224"/>
      <c r="O10" s="93"/>
      <c r="P10" s="93"/>
      <c r="Q10" s="93"/>
      <c r="R10" s="93"/>
      <c r="S10" s="93"/>
      <c r="T10" s="93"/>
      <c r="U10" s="93"/>
      <c r="V10" s="93"/>
      <c r="W10" s="93"/>
      <c r="X10" s="93"/>
      <c r="Y10" s="93"/>
      <c r="Z10" s="93"/>
      <c r="AA10" s="93"/>
    </row>
    <row r="11" spans="1:27" ht="11.45" customHeight="1">
      <c r="A11" s="212"/>
      <c r="B11" s="213"/>
      <c r="C11" s="213"/>
      <c r="D11" s="217"/>
      <c r="E11" s="217"/>
      <c r="F11" s="217"/>
      <c r="G11" s="217"/>
      <c r="H11" s="216"/>
      <c r="I11" s="212"/>
      <c r="J11" s="217"/>
      <c r="K11" s="217"/>
      <c r="L11" s="217"/>
      <c r="M11" s="223"/>
      <c r="N11" s="224"/>
    </row>
    <row r="12" spans="1:27" ht="11.45" customHeight="1">
      <c r="A12" s="212"/>
      <c r="B12" s="213"/>
      <c r="C12" s="213"/>
      <c r="D12" s="217"/>
      <c r="E12" s="217"/>
      <c r="F12" s="217"/>
      <c r="G12" s="217"/>
      <c r="H12" s="216"/>
      <c r="I12" s="212"/>
      <c r="J12" s="217"/>
      <c r="K12" s="217"/>
      <c r="L12" s="217"/>
      <c r="M12" s="223"/>
      <c r="N12" s="224"/>
    </row>
    <row r="13" spans="1:27" ht="11.45" customHeight="1">
      <c r="A13" s="212"/>
      <c r="B13" s="213"/>
      <c r="C13" s="213"/>
      <c r="D13" s="217"/>
      <c r="E13" s="217"/>
      <c r="F13" s="217"/>
      <c r="G13" s="217"/>
      <c r="H13" s="216"/>
      <c r="I13" s="212"/>
      <c r="J13" s="217"/>
      <c r="K13" s="217"/>
      <c r="L13" s="217"/>
      <c r="M13" s="223"/>
      <c r="N13" s="224"/>
    </row>
    <row r="14" spans="1:27" ht="11.45" customHeight="1">
      <c r="A14" s="212"/>
      <c r="B14" s="213"/>
      <c r="C14" s="213"/>
      <c r="D14" s="217"/>
      <c r="E14" s="217"/>
      <c r="F14" s="217" t="s">
        <v>0</v>
      </c>
      <c r="G14" s="217"/>
      <c r="H14" s="216"/>
      <c r="I14" s="212" t="s">
        <v>0</v>
      </c>
      <c r="J14" s="217"/>
      <c r="K14" s="217"/>
      <c r="L14" s="217"/>
      <c r="M14" s="223"/>
      <c r="N14" s="224"/>
    </row>
    <row r="15" spans="1:27" ht="11.45" customHeight="1">
      <c r="A15" s="212"/>
      <c r="B15" s="213"/>
      <c r="C15" s="213"/>
      <c r="D15" s="217"/>
      <c r="E15" s="217"/>
      <c r="F15" s="217"/>
      <c r="G15" s="217"/>
      <c r="H15" s="216"/>
      <c r="I15" s="212"/>
      <c r="J15" s="217"/>
      <c r="K15" s="217"/>
      <c r="L15" s="217"/>
      <c r="M15" s="223"/>
      <c r="N15" s="224"/>
    </row>
    <row r="16" spans="1:27" ht="11.45" customHeight="1">
      <c r="A16" s="212"/>
      <c r="B16" s="213"/>
      <c r="C16" s="213"/>
      <c r="D16" s="217"/>
      <c r="E16" s="217"/>
      <c r="F16" s="217"/>
      <c r="G16" s="217"/>
      <c r="H16" s="216"/>
      <c r="I16" s="212"/>
      <c r="J16" s="217"/>
      <c r="K16" s="217"/>
      <c r="L16" s="217"/>
      <c r="M16" s="223"/>
      <c r="N16" s="224"/>
    </row>
    <row r="17" spans="1:27" s="83" customFormat="1" ht="11.45" customHeight="1">
      <c r="A17" s="64">
        <v>1</v>
      </c>
      <c r="B17" s="65">
        <v>2</v>
      </c>
      <c r="C17" s="66">
        <v>3</v>
      </c>
      <c r="D17" s="66">
        <v>4</v>
      </c>
      <c r="E17" s="66">
        <v>5</v>
      </c>
      <c r="F17" s="66">
        <v>6</v>
      </c>
      <c r="G17" s="66">
        <v>7</v>
      </c>
      <c r="H17" s="67">
        <v>8</v>
      </c>
      <c r="I17" s="89">
        <v>9</v>
      </c>
      <c r="J17" s="66">
        <v>10</v>
      </c>
      <c r="K17" s="66">
        <v>11</v>
      </c>
      <c r="L17" s="66">
        <v>12</v>
      </c>
      <c r="M17" s="66">
        <v>13</v>
      </c>
      <c r="N17" s="67">
        <v>14</v>
      </c>
      <c r="O17" s="92"/>
      <c r="P17" s="92"/>
      <c r="Q17" s="92"/>
      <c r="R17" s="92"/>
      <c r="S17" s="92"/>
      <c r="T17" s="92"/>
      <c r="U17" s="92"/>
      <c r="V17" s="92"/>
      <c r="W17" s="92"/>
      <c r="X17" s="92"/>
      <c r="Y17" s="92"/>
      <c r="Z17" s="92"/>
      <c r="AA17" s="92"/>
    </row>
    <row r="18" spans="1:27" s="71" customFormat="1" ht="20.100000000000001" customHeight="1">
      <c r="A18" s="88"/>
      <c r="B18" s="84"/>
      <c r="C18" s="231" t="s">
        <v>969</v>
      </c>
      <c r="D18" s="232"/>
      <c r="E18" s="232"/>
      <c r="F18" s="232"/>
      <c r="G18" s="232"/>
      <c r="H18" s="232"/>
      <c r="I18" s="232" t="s">
        <v>969</v>
      </c>
      <c r="J18" s="232"/>
      <c r="K18" s="232"/>
      <c r="L18" s="232"/>
      <c r="M18" s="232"/>
      <c r="N18" s="232"/>
      <c r="O18" s="95"/>
      <c r="P18" s="95"/>
      <c r="Q18" s="95"/>
      <c r="R18" s="95"/>
      <c r="S18" s="95"/>
      <c r="T18" s="95"/>
      <c r="U18" s="95"/>
      <c r="V18" s="95"/>
      <c r="W18" s="95"/>
      <c r="X18" s="95"/>
      <c r="Y18" s="95"/>
      <c r="Z18" s="95"/>
      <c r="AA18" s="96"/>
    </row>
    <row r="19" spans="1:27" s="71" customFormat="1" ht="11.1" customHeight="1">
      <c r="A19" s="69">
        <f>IF(B19&lt;&gt;"",COUNTA($B$19:B19),"")</f>
        <v>1</v>
      </c>
      <c r="B19" s="78" t="s">
        <v>70</v>
      </c>
      <c r="C19" s="161">
        <v>60864</v>
      </c>
      <c r="D19" s="161">
        <v>7963</v>
      </c>
      <c r="E19" s="161">
        <v>26502</v>
      </c>
      <c r="F19" s="161">
        <v>234</v>
      </c>
      <c r="G19" s="161">
        <v>1051</v>
      </c>
      <c r="H19" s="161">
        <v>4096</v>
      </c>
      <c r="I19" s="161">
        <v>3862</v>
      </c>
      <c r="J19" s="161">
        <v>7003</v>
      </c>
      <c r="K19" s="161">
        <v>4439</v>
      </c>
      <c r="L19" s="161">
        <v>5817</v>
      </c>
      <c r="M19" s="161">
        <v>3304</v>
      </c>
      <c r="N19" s="161">
        <v>23094</v>
      </c>
      <c r="O19" s="95"/>
      <c r="P19" s="95"/>
      <c r="Q19" s="95"/>
      <c r="R19" s="95"/>
      <c r="S19" s="95"/>
      <c r="T19" s="95"/>
      <c r="U19" s="95"/>
      <c r="V19" s="95"/>
      <c r="W19" s="95"/>
      <c r="X19" s="95"/>
      <c r="Y19" s="95"/>
      <c r="Z19" s="95"/>
      <c r="AA19" s="96"/>
    </row>
    <row r="20" spans="1:27" s="71" customFormat="1" ht="11.1" customHeight="1">
      <c r="A20" s="69">
        <f>IF(B20&lt;&gt;"",COUNTA($B$19:B20),"")</f>
        <v>2</v>
      </c>
      <c r="B20" s="78" t="s">
        <v>71</v>
      </c>
      <c r="C20" s="161">
        <v>221990</v>
      </c>
      <c r="D20" s="161">
        <v>30726</v>
      </c>
      <c r="E20" s="161">
        <v>69025</v>
      </c>
      <c r="F20" s="161">
        <v>250</v>
      </c>
      <c r="G20" s="161">
        <v>1477</v>
      </c>
      <c r="H20" s="161">
        <v>10197</v>
      </c>
      <c r="I20" s="161">
        <v>9522</v>
      </c>
      <c r="J20" s="161">
        <v>16954</v>
      </c>
      <c r="K20" s="161">
        <v>9041</v>
      </c>
      <c r="L20" s="161">
        <v>21584</v>
      </c>
      <c r="M20" s="161">
        <v>8272</v>
      </c>
      <c r="N20" s="161">
        <v>113967</v>
      </c>
      <c r="O20" s="95"/>
      <c r="P20" s="95"/>
      <c r="Q20" s="95"/>
      <c r="R20" s="95"/>
      <c r="S20" s="95"/>
      <c r="T20" s="95"/>
      <c r="U20" s="95"/>
      <c r="V20" s="95"/>
      <c r="W20" s="95"/>
      <c r="X20" s="95"/>
      <c r="Y20" s="95"/>
      <c r="Z20" s="95"/>
      <c r="AA20" s="96"/>
    </row>
    <row r="21" spans="1:27" s="71" customFormat="1" ht="21.6" customHeight="1">
      <c r="A21" s="69">
        <f>IF(B21&lt;&gt;"",COUNTA($B$19:B21),"")</f>
        <v>3</v>
      </c>
      <c r="B21" s="79" t="s">
        <v>628</v>
      </c>
      <c r="C21" s="161" t="s">
        <v>8</v>
      </c>
      <c r="D21" s="161" t="s">
        <v>8</v>
      </c>
      <c r="E21" s="161" t="s">
        <v>8</v>
      </c>
      <c r="F21" s="161" t="s">
        <v>8</v>
      </c>
      <c r="G21" s="161" t="s">
        <v>8</v>
      </c>
      <c r="H21" s="161" t="s">
        <v>8</v>
      </c>
      <c r="I21" s="161" t="s">
        <v>8</v>
      </c>
      <c r="J21" s="161" t="s">
        <v>8</v>
      </c>
      <c r="K21" s="161" t="s">
        <v>8</v>
      </c>
      <c r="L21" s="161" t="s">
        <v>8</v>
      </c>
      <c r="M21" s="161" t="s">
        <v>8</v>
      </c>
      <c r="N21" s="161" t="s">
        <v>8</v>
      </c>
      <c r="O21" s="95"/>
      <c r="P21" s="95"/>
      <c r="Q21" s="95"/>
      <c r="R21" s="95"/>
      <c r="S21" s="95"/>
      <c r="T21" s="95"/>
      <c r="U21" s="95"/>
      <c r="V21" s="95"/>
      <c r="W21" s="95"/>
      <c r="X21" s="95"/>
      <c r="Y21" s="95"/>
      <c r="Z21" s="95"/>
      <c r="AA21" s="96"/>
    </row>
    <row r="22" spans="1:27" s="71" customFormat="1" ht="11.1" customHeight="1">
      <c r="A22" s="69">
        <f>IF(B22&lt;&gt;"",COUNTA($B$19:B22),"")</f>
        <v>4</v>
      </c>
      <c r="B22" s="78" t="s">
        <v>72</v>
      </c>
      <c r="C22" s="161">
        <v>148</v>
      </c>
      <c r="D22" s="161" t="s">
        <v>8</v>
      </c>
      <c r="E22" s="161">
        <v>93</v>
      </c>
      <c r="F22" s="161" t="s">
        <v>8</v>
      </c>
      <c r="G22" s="161">
        <v>2</v>
      </c>
      <c r="H22" s="161">
        <v>14</v>
      </c>
      <c r="I22" s="161">
        <v>40</v>
      </c>
      <c r="J22" s="161">
        <v>36</v>
      </c>
      <c r="K22" s="161" t="s">
        <v>8</v>
      </c>
      <c r="L22" s="161">
        <v>1</v>
      </c>
      <c r="M22" s="161">
        <v>54</v>
      </c>
      <c r="N22" s="161" t="s">
        <v>8</v>
      </c>
      <c r="O22" s="95"/>
      <c r="P22" s="95"/>
      <c r="Q22" s="95"/>
      <c r="R22" s="95"/>
      <c r="S22" s="95"/>
      <c r="T22" s="95"/>
      <c r="U22" s="95"/>
      <c r="V22" s="95"/>
      <c r="W22" s="95"/>
      <c r="X22" s="95"/>
      <c r="Y22" s="95"/>
      <c r="Z22" s="95"/>
      <c r="AA22" s="96"/>
    </row>
    <row r="23" spans="1:27" s="71" customFormat="1" ht="11.1" customHeight="1">
      <c r="A23" s="69">
        <f>IF(B23&lt;&gt;"",COUNTA($B$19:B23),"")</f>
        <v>5</v>
      </c>
      <c r="B23" s="78" t="s">
        <v>73</v>
      </c>
      <c r="C23" s="161">
        <v>154925</v>
      </c>
      <c r="D23" s="161">
        <v>31787</v>
      </c>
      <c r="E23" s="161">
        <v>70985</v>
      </c>
      <c r="F23" s="161">
        <v>8090</v>
      </c>
      <c r="G23" s="161">
        <v>17151</v>
      </c>
      <c r="H23" s="161">
        <v>20519</v>
      </c>
      <c r="I23" s="161">
        <v>9045</v>
      </c>
      <c r="J23" s="161">
        <v>7197</v>
      </c>
      <c r="K23" s="161">
        <v>3131</v>
      </c>
      <c r="L23" s="161">
        <v>5851</v>
      </c>
      <c r="M23" s="161">
        <v>2533</v>
      </c>
      <c r="N23" s="161">
        <v>49621</v>
      </c>
      <c r="O23" s="95"/>
      <c r="P23" s="95"/>
      <c r="Q23" s="95"/>
      <c r="R23" s="95"/>
      <c r="S23" s="95"/>
      <c r="T23" s="95"/>
      <c r="U23" s="95"/>
      <c r="V23" s="95"/>
      <c r="W23" s="95"/>
      <c r="X23" s="95"/>
      <c r="Y23" s="95"/>
      <c r="Z23" s="95"/>
      <c r="AA23" s="96"/>
    </row>
    <row r="24" spans="1:27" s="71" customFormat="1" ht="11.1" customHeight="1">
      <c r="A24" s="69">
        <f>IF(B24&lt;&gt;"",COUNTA($B$19:B24),"")</f>
        <v>6</v>
      </c>
      <c r="B24" s="78" t="s">
        <v>74</v>
      </c>
      <c r="C24" s="161">
        <v>72673</v>
      </c>
      <c r="D24" s="161">
        <v>7743</v>
      </c>
      <c r="E24" s="161">
        <v>37329</v>
      </c>
      <c r="F24" s="161">
        <v>416</v>
      </c>
      <c r="G24" s="161">
        <v>1588</v>
      </c>
      <c r="H24" s="161">
        <v>7743</v>
      </c>
      <c r="I24" s="161">
        <v>5357</v>
      </c>
      <c r="J24" s="161">
        <v>10479</v>
      </c>
      <c r="K24" s="161">
        <v>4504</v>
      </c>
      <c r="L24" s="161">
        <v>7242</v>
      </c>
      <c r="M24" s="161">
        <v>14562</v>
      </c>
      <c r="N24" s="161">
        <v>13039</v>
      </c>
      <c r="O24" s="95"/>
      <c r="P24" s="95"/>
      <c r="Q24" s="95"/>
      <c r="R24" s="95"/>
      <c r="S24" s="95"/>
      <c r="T24" s="95"/>
      <c r="U24" s="95"/>
      <c r="V24" s="95"/>
      <c r="W24" s="95"/>
      <c r="X24" s="95"/>
      <c r="Y24" s="95"/>
      <c r="Z24" s="95"/>
      <c r="AA24" s="96"/>
    </row>
    <row r="25" spans="1:27" s="71" customFormat="1" ht="20.100000000000001" customHeight="1">
      <c r="A25" s="70">
        <f>IF(B25&lt;&gt;"",COUNTA($B$19:B25),"")</f>
        <v>7</v>
      </c>
      <c r="B25" s="80" t="s">
        <v>75</v>
      </c>
      <c r="C25" s="162">
        <v>365254</v>
      </c>
      <c r="D25" s="162">
        <v>62733</v>
      </c>
      <c r="E25" s="162">
        <v>129276</v>
      </c>
      <c r="F25" s="162">
        <v>8158</v>
      </c>
      <c r="G25" s="162">
        <v>18094</v>
      </c>
      <c r="H25" s="162">
        <v>27084</v>
      </c>
      <c r="I25" s="162">
        <v>17111</v>
      </c>
      <c r="J25" s="162">
        <v>20711</v>
      </c>
      <c r="K25" s="162">
        <v>12107</v>
      </c>
      <c r="L25" s="162">
        <v>26011</v>
      </c>
      <c r="M25" s="162">
        <v>-400</v>
      </c>
      <c r="N25" s="162">
        <v>173644</v>
      </c>
      <c r="O25" s="95"/>
      <c r="P25" s="95"/>
      <c r="Q25" s="95"/>
      <c r="R25" s="95"/>
      <c r="S25" s="95"/>
      <c r="T25" s="95"/>
      <c r="U25" s="95"/>
      <c r="V25" s="95"/>
      <c r="W25" s="95"/>
      <c r="X25" s="95"/>
      <c r="Y25" s="95"/>
      <c r="Z25" s="95"/>
      <c r="AA25" s="96"/>
    </row>
    <row r="26" spans="1:27" s="71" customFormat="1" ht="21.6" customHeight="1">
      <c r="A26" s="69">
        <f>IF(B26&lt;&gt;"",COUNTA($B$19:B26),"")</f>
        <v>8</v>
      </c>
      <c r="B26" s="79" t="s">
        <v>76</v>
      </c>
      <c r="C26" s="161">
        <v>166750</v>
      </c>
      <c r="D26" s="161">
        <v>14640</v>
      </c>
      <c r="E26" s="161">
        <v>98733</v>
      </c>
      <c r="F26" s="161">
        <v>584</v>
      </c>
      <c r="G26" s="161">
        <v>1472</v>
      </c>
      <c r="H26" s="161">
        <v>9243</v>
      </c>
      <c r="I26" s="161">
        <v>6140</v>
      </c>
      <c r="J26" s="161">
        <v>13840</v>
      </c>
      <c r="K26" s="161">
        <v>47397</v>
      </c>
      <c r="L26" s="161">
        <v>20057</v>
      </c>
      <c r="M26" s="161">
        <v>20713</v>
      </c>
      <c r="N26" s="161">
        <v>32665</v>
      </c>
      <c r="O26" s="95"/>
      <c r="P26" s="95"/>
      <c r="Q26" s="95"/>
      <c r="R26" s="95"/>
      <c r="S26" s="95"/>
      <c r="T26" s="95"/>
      <c r="U26" s="95"/>
      <c r="V26" s="95"/>
      <c r="W26" s="95"/>
      <c r="X26" s="95"/>
      <c r="Y26" s="95"/>
      <c r="Z26" s="95"/>
      <c r="AA26" s="96"/>
    </row>
    <row r="27" spans="1:27" s="71" customFormat="1" ht="11.1" customHeight="1">
      <c r="A27" s="69">
        <f>IF(B27&lt;&gt;"",COUNTA($B$19:B27),"")</f>
        <v>9</v>
      </c>
      <c r="B27" s="78" t="s">
        <v>77</v>
      </c>
      <c r="C27" s="161">
        <v>141839</v>
      </c>
      <c r="D27" s="161">
        <v>10687</v>
      </c>
      <c r="E27" s="161">
        <v>82628</v>
      </c>
      <c r="F27" s="161">
        <v>583</v>
      </c>
      <c r="G27" s="161">
        <v>829</v>
      </c>
      <c r="H27" s="161">
        <v>5377</v>
      </c>
      <c r="I27" s="161">
        <v>4090</v>
      </c>
      <c r="J27" s="161">
        <v>10838</v>
      </c>
      <c r="K27" s="161">
        <v>43957</v>
      </c>
      <c r="L27" s="161">
        <v>16954</v>
      </c>
      <c r="M27" s="161">
        <v>19494</v>
      </c>
      <c r="N27" s="161">
        <v>29030</v>
      </c>
      <c r="O27" s="95"/>
      <c r="P27" s="95"/>
      <c r="Q27" s="95"/>
      <c r="R27" s="95"/>
      <c r="S27" s="95"/>
      <c r="T27" s="95"/>
      <c r="U27" s="95"/>
      <c r="V27" s="95"/>
      <c r="W27" s="95"/>
      <c r="X27" s="95"/>
      <c r="Y27" s="95"/>
      <c r="Z27" s="95"/>
      <c r="AA27" s="96"/>
    </row>
    <row r="28" spans="1:27" s="71" customFormat="1" ht="11.1" customHeight="1">
      <c r="A28" s="69">
        <f>IF(B28&lt;&gt;"",COUNTA($B$19:B28),"")</f>
        <v>10</v>
      </c>
      <c r="B28" s="78" t="s">
        <v>78</v>
      </c>
      <c r="C28" s="161" t="s">
        <v>8</v>
      </c>
      <c r="D28" s="161" t="s">
        <v>8</v>
      </c>
      <c r="E28" s="161" t="s">
        <v>8</v>
      </c>
      <c r="F28" s="161" t="s">
        <v>8</v>
      </c>
      <c r="G28" s="161" t="s">
        <v>8</v>
      </c>
      <c r="H28" s="161" t="s">
        <v>8</v>
      </c>
      <c r="I28" s="161" t="s">
        <v>8</v>
      </c>
      <c r="J28" s="161" t="s">
        <v>8</v>
      </c>
      <c r="K28" s="161" t="s">
        <v>8</v>
      </c>
      <c r="L28" s="161" t="s">
        <v>8</v>
      </c>
      <c r="M28" s="161" t="s">
        <v>8</v>
      </c>
      <c r="N28" s="161" t="s">
        <v>8</v>
      </c>
      <c r="O28" s="95"/>
      <c r="P28" s="95"/>
      <c r="Q28" s="95"/>
      <c r="R28" s="95"/>
      <c r="S28" s="95"/>
      <c r="T28" s="95"/>
      <c r="U28" s="95"/>
      <c r="V28" s="95"/>
      <c r="W28" s="95"/>
      <c r="X28" s="95"/>
      <c r="Y28" s="95"/>
      <c r="Z28" s="95"/>
      <c r="AA28" s="96"/>
    </row>
    <row r="29" spans="1:27" s="71" customFormat="1" ht="11.1" customHeight="1">
      <c r="A29" s="69">
        <f>IF(B29&lt;&gt;"",COUNTA($B$19:B29),"")</f>
        <v>11</v>
      </c>
      <c r="B29" s="78" t="s">
        <v>79</v>
      </c>
      <c r="C29" s="161">
        <v>4083</v>
      </c>
      <c r="D29" s="161">
        <v>1739</v>
      </c>
      <c r="E29" s="161">
        <v>760</v>
      </c>
      <c r="F29" s="161">
        <v>11</v>
      </c>
      <c r="G29" s="161">
        <v>31</v>
      </c>
      <c r="H29" s="161">
        <v>86</v>
      </c>
      <c r="I29" s="161">
        <v>31</v>
      </c>
      <c r="J29" s="161">
        <v>458</v>
      </c>
      <c r="K29" s="161">
        <v>143</v>
      </c>
      <c r="L29" s="161" t="s">
        <v>8</v>
      </c>
      <c r="M29" s="161" t="s">
        <v>8</v>
      </c>
      <c r="N29" s="161">
        <v>1583</v>
      </c>
      <c r="O29" s="95"/>
      <c r="P29" s="95"/>
      <c r="Q29" s="95"/>
      <c r="R29" s="95"/>
      <c r="S29" s="95"/>
      <c r="T29" s="95"/>
      <c r="U29" s="95"/>
      <c r="V29" s="95"/>
      <c r="W29" s="95"/>
      <c r="X29" s="95"/>
      <c r="Y29" s="95"/>
      <c r="Z29" s="95"/>
      <c r="AA29" s="96"/>
    </row>
    <row r="30" spans="1:27" s="71" customFormat="1" ht="11.1" customHeight="1">
      <c r="A30" s="69">
        <f>IF(B30&lt;&gt;"",COUNTA($B$19:B30),"")</f>
        <v>12</v>
      </c>
      <c r="B30" s="78" t="s">
        <v>74</v>
      </c>
      <c r="C30" s="161">
        <v>1675</v>
      </c>
      <c r="D30" s="161" t="s">
        <v>8</v>
      </c>
      <c r="E30" s="161">
        <v>1019</v>
      </c>
      <c r="F30" s="161">
        <v>146</v>
      </c>
      <c r="G30" s="161" t="s">
        <v>8</v>
      </c>
      <c r="H30" s="161" t="s">
        <v>8</v>
      </c>
      <c r="I30" s="161">
        <v>748</v>
      </c>
      <c r="J30" s="161">
        <v>125</v>
      </c>
      <c r="K30" s="161" t="s">
        <v>8</v>
      </c>
      <c r="L30" s="161" t="s">
        <v>8</v>
      </c>
      <c r="M30" s="161">
        <v>656</v>
      </c>
      <c r="N30" s="161" t="s">
        <v>8</v>
      </c>
      <c r="O30" s="95"/>
      <c r="P30" s="95"/>
      <c r="Q30" s="95"/>
      <c r="R30" s="95"/>
      <c r="S30" s="95"/>
      <c r="T30" s="95"/>
      <c r="U30" s="95"/>
      <c r="V30" s="95"/>
      <c r="W30" s="95"/>
      <c r="X30" s="95"/>
      <c r="Y30" s="95"/>
      <c r="Z30" s="95"/>
      <c r="AA30" s="96"/>
    </row>
    <row r="31" spans="1:27" s="71" customFormat="1" ht="20.100000000000001" customHeight="1">
      <c r="A31" s="70">
        <f>IF(B31&lt;&gt;"",COUNTA($B$19:B31),"")</f>
        <v>13</v>
      </c>
      <c r="B31" s="80" t="s">
        <v>80</v>
      </c>
      <c r="C31" s="162">
        <v>169158</v>
      </c>
      <c r="D31" s="162">
        <v>16378</v>
      </c>
      <c r="E31" s="162">
        <v>98474</v>
      </c>
      <c r="F31" s="162">
        <v>449</v>
      </c>
      <c r="G31" s="162">
        <v>1503</v>
      </c>
      <c r="H31" s="162">
        <v>9330</v>
      </c>
      <c r="I31" s="162">
        <v>5423</v>
      </c>
      <c r="J31" s="162">
        <v>14173</v>
      </c>
      <c r="K31" s="162">
        <v>47540</v>
      </c>
      <c r="L31" s="162">
        <v>20057</v>
      </c>
      <c r="M31" s="162">
        <v>20057</v>
      </c>
      <c r="N31" s="162">
        <v>34248</v>
      </c>
      <c r="O31" s="95"/>
      <c r="P31" s="95"/>
      <c r="Q31" s="95"/>
      <c r="R31" s="95"/>
      <c r="S31" s="95"/>
      <c r="T31" s="95"/>
      <c r="U31" s="95"/>
      <c r="V31" s="95"/>
      <c r="W31" s="95"/>
      <c r="X31" s="95"/>
      <c r="Y31" s="95"/>
      <c r="Z31" s="95"/>
      <c r="AA31" s="96"/>
    </row>
    <row r="32" spans="1:27" s="71" customFormat="1" ht="20.100000000000001" customHeight="1">
      <c r="A32" s="70">
        <f>IF(B32&lt;&gt;"",COUNTA($B$19:B32),"")</f>
        <v>14</v>
      </c>
      <c r="B32" s="80" t="s">
        <v>81</v>
      </c>
      <c r="C32" s="162">
        <v>534411</v>
      </c>
      <c r="D32" s="162">
        <v>79112</v>
      </c>
      <c r="E32" s="162">
        <v>227751</v>
      </c>
      <c r="F32" s="162">
        <v>8607</v>
      </c>
      <c r="G32" s="162">
        <v>19597</v>
      </c>
      <c r="H32" s="162">
        <v>36414</v>
      </c>
      <c r="I32" s="162">
        <v>22533</v>
      </c>
      <c r="J32" s="162">
        <v>34884</v>
      </c>
      <c r="K32" s="162">
        <v>59647</v>
      </c>
      <c r="L32" s="162">
        <v>46068</v>
      </c>
      <c r="M32" s="162">
        <v>19657</v>
      </c>
      <c r="N32" s="162">
        <v>207892</v>
      </c>
      <c r="O32" s="95"/>
      <c r="P32" s="95"/>
      <c r="Q32" s="95"/>
      <c r="R32" s="95"/>
      <c r="S32" s="95"/>
      <c r="T32" s="95"/>
      <c r="U32" s="95"/>
      <c r="V32" s="95"/>
      <c r="W32" s="95"/>
      <c r="X32" s="95"/>
      <c r="Y32" s="95"/>
      <c r="Z32" s="95"/>
      <c r="AA32" s="96"/>
    </row>
    <row r="33" spans="1:27" s="71" customFormat="1" ht="11.1" customHeight="1">
      <c r="A33" s="69">
        <f>IF(B33&lt;&gt;"",COUNTA($B$19:B33),"")</f>
        <v>15</v>
      </c>
      <c r="B33" s="78" t="s">
        <v>82</v>
      </c>
      <c r="C33" s="161" t="s">
        <v>8</v>
      </c>
      <c r="D33" s="161" t="s">
        <v>8</v>
      </c>
      <c r="E33" s="161" t="s">
        <v>8</v>
      </c>
      <c r="F33" s="161" t="s">
        <v>8</v>
      </c>
      <c r="G33" s="161" t="s">
        <v>8</v>
      </c>
      <c r="H33" s="161" t="s">
        <v>8</v>
      </c>
      <c r="I33" s="161" t="s">
        <v>8</v>
      </c>
      <c r="J33" s="161" t="s">
        <v>8</v>
      </c>
      <c r="K33" s="161" t="s">
        <v>8</v>
      </c>
      <c r="L33" s="161" t="s">
        <v>8</v>
      </c>
      <c r="M33" s="161" t="s">
        <v>8</v>
      </c>
      <c r="N33" s="161" t="s">
        <v>8</v>
      </c>
      <c r="O33" s="95"/>
      <c r="P33" s="95"/>
      <c r="Q33" s="95"/>
      <c r="R33" s="95"/>
      <c r="S33" s="95"/>
      <c r="T33" s="95"/>
      <c r="U33" s="95"/>
      <c r="V33" s="95"/>
      <c r="W33" s="95"/>
      <c r="X33" s="95"/>
      <c r="Y33" s="95"/>
      <c r="Z33" s="95"/>
      <c r="AA33" s="96"/>
    </row>
    <row r="34" spans="1:27" s="71" customFormat="1" ht="11.1" customHeight="1">
      <c r="A34" s="69">
        <f>IF(B34&lt;&gt;"",COUNTA($B$19:B34),"")</f>
        <v>16</v>
      </c>
      <c r="B34" s="78" t="s">
        <v>83</v>
      </c>
      <c r="C34" s="161" t="s">
        <v>8</v>
      </c>
      <c r="D34" s="161" t="s">
        <v>8</v>
      </c>
      <c r="E34" s="161" t="s">
        <v>8</v>
      </c>
      <c r="F34" s="161" t="s">
        <v>8</v>
      </c>
      <c r="G34" s="161" t="s">
        <v>8</v>
      </c>
      <c r="H34" s="161" t="s">
        <v>8</v>
      </c>
      <c r="I34" s="161" t="s">
        <v>8</v>
      </c>
      <c r="J34" s="161" t="s">
        <v>8</v>
      </c>
      <c r="K34" s="161" t="s">
        <v>8</v>
      </c>
      <c r="L34" s="161" t="s">
        <v>8</v>
      </c>
      <c r="M34" s="161" t="s">
        <v>8</v>
      </c>
      <c r="N34" s="161" t="s">
        <v>8</v>
      </c>
      <c r="O34" s="95"/>
      <c r="P34" s="95"/>
      <c r="Q34" s="95"/>
      <c r="R34" s="95"/>
      <c r="S34" s="95"/>
      <c r="T34" s="95"/>
      <c r="U34" s="95"/>
      <c r="V34" s="95"/>
      <c r="W34" s="95"/>
      <c r="X34" s="95"/>
      <c r="Y34" s="95"/>
      <c r="Z34" s="95"/>
      <c r="AA34" s="96"/>
    </row>
    <row r="35" spans="1:27" s="71" customFormat="1" ht="11.1" customHeight="1">
      <c r="A35" s="69">
        <f>IF(B35&lt;&gt;"",COUNTA($B$19:B35),"")</f>
        <v>17</v>
      </c>
      <c r="B35" s="78" t="s">
        <v>99</v>
      </c>
      <c r="C35" s="161" t="s">
        <v>8</v>
      </c>
      <c r="D35" s="161" t="s">
        <v>8</v>
      </c>
      <c r="E35" s="161" t="s">
        <v>8</v>
      </c>
      <c r="F35" s="161" t="s">
        <v>8</v>
      </c>
      <c r="G35" s="161" t="s">
        <v>8</v>
      </c>
      <c r="H35" s="161" t="s">
        <v>8</v>
      </c>
      <c r="I35" s="161" t="s">
        <v>8</v>
      </c>
      <c r="J35" s="161" t="s">
        <v>8</v>
      </c>
      <c r="K35" s="161" t="s">
        <v>8</v>
      </c>
      <c r="L35" s="161" t="s">
        <v>8</v>
      </c>
      <c r="M35" s="161" t="s">
        <v>8</v>
      </c>
      <c r="N35" s="161" t="s">
        <v>8</v>
      </c>
      <c r="O35" s="95"/>
      <c r="P35" s="95"/>
      <c r="Q35" s="95"/>
      <c r="R35" s="95"/>
      <c r="S35" s="95"/>
      <c r="T35" s="95"/>
      <c r="U35" s="95"/>
      <c r="V35" s="95"/>
      <c r="W35" s="95"/>
      <c r="X35" s="95"/>
      <c r="Y35" s="95"/>
      <c r="Z35" s="95"/>
      <c r="AA35" s="96"/>
    </row>
    <row r="36" spans="1:27" s="71" customFormat="1" ht="11.1" customHeight="1">
      <c r="A36" s="69">
        <f>IF(B36&lt;&gt;"",COUNTA($B$19:B36),"")</f>
        <v>18</v>
      </c>
      <c r="B36" s="78" t="s">
        <v>100</v>
      </c>
      <c r="C36" s="161" t="s">
        <v>8</v>
      </c>
      <c r="D36" s="161" t="s">
        <v>8</v>
      </c>
      <c r="E36" s="161" t="s">
        <v>8</v>
      </c>
      <c r="F36" s="161" t="s">
        <v>8</v>
      </c>
      <c r="G36" s="161" t="s">
        <v>8</v>
      </c>
      <c r="H36" s="161" t="s">
        <v>8</v>
      </c>
      <c r="I36" s="161" t="s">
        <v>8</v>
      </c>
      <c r="J36" s="161" t="s">
        <v>8</v>
      </c>
      <c r="K36" s="161" t="s">
        <v>8</v>
      </c>
      <c r="L36" s="161" t="s">
        <v>8</v>
      </c>
      <c r="M36" s="161" t="s">
        <v>8</v>
      </c>
      <c r="N36" s="161" t="s">
        <v>8</v>
      </c>
      <c r="O36" s="95"/>
      <c r="P36" s="95"/>
      <c r="Q36" s="95"/>
      <c r="R36" s="95"/>
      <c r="S36" s="95"/>
      <c r="T36" s="95"/>
      <c r="U36" s="95"/>
      <c r="V36" s="95"/>
      <c r="W36" s="95"/>
      <c r="X36" s="95"/>
      <c r="Y36" s="95"/>
      <c r="Z36" s="95"/>
      <c r="AA36" s="96"/>
    </row>
    <row r="37" spans="1:27" s="71" customFormat="1" ht="11.1" customHeight="1">
      <c r="A37" s="69">
        <f>IF(B37&lt;&gt;"",COUNTA($B$19:B37),"")</f>
        <v>19</v>
      </c>
      <c r="B37" s="78" t="s">
        <v>27</v>
      </c>
      <c r="C37" s="161" t="s">
        <v>8</v>
      </c>
      <c r="D37" s="161" t="s">
        <v>8</v>
      </c>
      <c r="E37" s="161" t="s">
        <v>8</v>
      </c>
      <c r="F37" s="161" t="s">
        <v>8</v>
      </c>
      <c r="G37" s="161" t="s">
        <v>8</v>
      </c>
      <c r="H37" s="161" t="s">
        <v>8</v>
      </c>
      <c r="I37" s="161" t="s">
        <v>8</v>
      </c>
      <c r="J37" s="161" t="s">
        <v>8</v>
      </c>
      <c r="K37" s="161" t="s">
        <v>8</v>
      </c>
      <c r="L37" s="161" t="s">
        <v>8</v>
      </c>
      <c r="M37" s="161" t="s">
        <v>8</v>
      </c>
      <c r="N37" s="161" t="s">
        <v>8</v>
      </c>
      <c r="O37" s="95"/>
      <c r="P37" s="95"/>
      <c r="Q37" s="95"/>
      <c r="R37" s="95"/>
      <c r="S37" s="95"/>
      <c r="T37" s="95"/>
      <c r="U37" s="95"/>
      <c r="V37" s="95"/>
      <c r="W37" s="95"/>
      <c r="X37" s="95"/>
      <c r="Y37" s="95"/>
      <c r="Z37" s="95"/>
      <c r="AA37" s="96"/>
    </row>
    <row r="38" spans="1:27" s="71" customFormat="1" ht="21.6" customHeight="1">
      <c r="A38" s="69">
        <f>IF(B38&lt;&gt;"",COUNTA($B$19:B38),"")</f>
        <v>20</v>
      </c>
      <c r="B38" s="79" t="s">
        <v>84</v>
      </c>
      <c r="C38" s="161" t="s">
        <v>8</v>
      </c>
      <c r="D38" s="161" t="s">
        <v>8</v>
      </c>
      <c r="E38" s="161" t="s">
        <v>8</v>
      </c>
      <c r="F38" s="161" t="s">
        <v>8</v>
      </c>
      <c r="G38" s="161" t="s">
        <v>8</v>
      </c>
      <c r="H38" s="161" t="s">
        <v>8</v>
      </c>
      <c r="I38" s="161" t="s">
        <v>8</v>
      </c>
      <c r="J38" s="161" t="s">
        <v>8</v>
      </c>
      <c r="K38" s="161" t="s">
        <v>8</v>
      </c>
      <c r="L38" s="161" t="s">
        <v>8</v>
      </c>
      <c r="M38" s="161" t="s">
        <v>8</v>
      </c>
      <c r="N38" s="161" t="s">
        <v>8</v>
      </c>
      <c r="O38" s="95"/>
      <c r="P38" s="95"/>
      <c r="Q38" s="95"/>
      <c r="R38" s="95"/>
      <c r="S38" s="95"/>
      <c r="T38" s="95"/>
      <c r="U38" s="95"/>
      <c r="V38" s="95"/>
      <c r="W38" s="95"/>
      <c r="X38" s="95"/>
      <c r="Y38" s="95"/>
      <c r="Z38" s="95"/>
      <c r="AA38" s="96"/>
    </row>
    <row r="39" spans="1:27" s="71" customFormat="1" ht="21.6" customHeight="1">
      <c r="A39" s="69">
        <f>IF(B39&lt;&gt;"",COUNTA($B$19:B39),"")</f>
        <v>21</v>
      </c>
      <c r="B39" s="79" t="s">
        <v>85</v>
      </c>
      <c r="C39" s="161">
        <v>10879</v>
      </c>
      <c r="D39" s="161">
        <v>2067</v>
      </c>
      <c r="E39" s="161">
        <v>2160</v>
      </c>
      <c r="F39" s="161">
        <v>6</v>
      </c>
      <c r="G39" s="161">
        <v>10</v>
      </c>
      <c r="H39" s="161">
        <v>538</v>
      </c>
      <c r="I39" s="161">
        <v>209</v>
      </c>
      <c r="J39" s="161">
        <v>659</v>
      </c>
      <c r="K39" s="161">
        <v>413</v>
      </c>
      <c r="L39" s="161">
        <v>324</v>
      </c>
      <c r="M39" s="161">
        <v>381</v>
      </c>
      <c r="N39" s="161">
        <v>6270</v>
      </c>
      <c r="O39" s="95"/>
      <c r="P39" s="95"/>
      <c r="Q39" s="95"/>
      <c r="R39" s="95"/>
      <c r="S39" s="95"/>
      <c r="T39" s="95"/>
      <c r="U39" s="95"/>
      <c r="V39" s="95"/>
      <c r="W39" s="95"/>
      <c r="X39" s="95"/>
      <c r="Y39" s="95"/>
      <c r="Z39" s="95"/>
      <c r="AA39" s="96"/>
    </row>
    <row r="40" spans="1:27" s="71" customFormat="1" ht="21.6" customHeight="1">
      <c r="A40" s="69">
        <f>IF(B40&lt;&gt;"",COUNTA($B$19:B40),"")</f>
        <v>22</v>
      </c>
      <c r="B40" s="79" t="s">
        <v>86</v>
      </c>
      <c r="C40" s="161">
        <v>605</v>
      </c>
      <c r="D40" s="161">
        <v>66</v>
      </c>
      <c r="E40" s="161">
        <v>440</v>
      </c>
      <c r="F40" s="161" t="s">
        <v>8</v>
      </c>
      <c r="G40" s="161" t="s">
        <v>8</v>
      </c>
      <c r="H40" s="161">
        <v>17</v>
      </c>
      <c r="I40" s="161">
        <v>32</v>
      </c>
      <c r="J40" s="161">
        <v>114</v>
      </c>
      <c r="K40" s="161">
        <v>192</v>
      </c>
      <c r="L40" s="161">
        <v>85</v>
      </c>
      <c r="M40" s="161">
        <v>2</v>
      </c>
      <c r="N40" s="161">
        <v>97</v>
      </c>
      <c r="O40" s="95"/>
      <c r="P40" s="95"/>
      <c r="Q40" s="95"/>
      <c r="R40" s="95"/>
      <c r="S40" s="95"/>
      <c r="T40" s="95"/>
      <c r="U40" s="95"/>
      <c r="V40" s="95"/>
      <c r="W40" s="95"/>
      <c r="X40" s="95"/>
      <c r="Y40" s="95"/>
      <c r="Z40" s="95"/>
      <c r="AA40" s="96"/>
    </row>
    <row r="41" spans="1:27" s="71" customFormat="1" ht="11.1" customHeight="1">
      <c r="A41" s="69">
        <f>IF(B41&lt;&gt;"",COUNTA($B$19:B41),"")</f>
        <v>23</v>
      </c>
      <c r="B41" s="78" t="s">
        <v>87</v>
      </c>
      <c r="C41" s="161">
        <v>4277</v>
      </c>
      <c r="D41" s="161">
        <v>1001</v>
      </c>
      <c r="E41" s="161">
        <v>1721</v>
      </c>
      <c r="F41" s="161">
        <v>6</v>
      </c>
      <c r="G41" s="161">
        <v>75</v>
      </c>
      <c r="H41" s="161">
        <v>398</v>
      </c>
      <c r="I41" s="161">
        <v>175</v>
      </c>
      <c r="J41" s="161">
        <v>437</v>
      </c>
      <c r="K41" s="161">
        <v>154</v>
      </c>
      <c r="L41" s="161">
        <v>476</v>
      </c>
      <c r="M41" s="161">
        <v>230</v>
      </c>
      <c r="N41" s="161">
        <v>1325</v>
      </c>
      <c r="O41" s="95"/>
      <c r="P41" s="95"/>
      <c r="Q41" s="95"/>
      <c r="R41" s="95"/>
      <c r="S41" s="95"/>
      <c r="T41" s="95"/>
      <c r="U41" s="95"/>
      <c r="V41" s="95"/>
      <c r="W41" s="95"/>
      <c r="X41" s="95"/>
      <c r="Y41" s="95"/>
      <c r="Z41" s="95"/>
      <c r="AA41" s="96"/>
    </row>
    <row r="42" spans="1:27" s="71" customFormat="1" ht="11.1" customHeight="1">
      <c r="A42" s="69">
        <f>IF(B42&lt;&gt;"",COUNTA($B$19:B42),"")</f>
        <v>24</v>
      </c>
      <c r="B42" s="78" t="s">
        <v>88</v>
      </c>
      <c r="C42" s="161">
        <v>83688</v>
      </c>
      <c r="D42" s="161">
        <v>10012</v>
      </c>
      <c r="E42" s="161">
        <v>42694</v>
      </c>
      <c r="F42" s="161">
        <v>468</v>
      </c>
      <c r="G42" s="161">
        <v>1718</v>
      </c>
      <c r="H42" s="161">
        <v>8483</v>
      </c>
      <c r="I42" s="161">
        <v>6169</v>
      </c>
      <c r="J42" s="161">
        <v>12011</v>
      </c>
      <c r="K42" s="161">
        <v>5147</v>
      </c>
      <c r="L42" s="161">
        <v>8698</v>
      </c>
      <c r="M42" s="161">
        <v>15319</v>
      </c>
      <c r="N42" s="161">
        <v>15663</v>
      </c>
      <c r="O42" s="95"/>
      <c r="P42" s="95"/>
      <c r="Q42" s="95"/>
      <c r="R42" s="95"/>
      <c r="S42" s="95"/>
      <c r="T42" s="95"/>
      <c r="U42" s="95"/>
      <c r="V42" s="95"/>
      <c r="W42" s="95"/>
      <c r="X42" s="95"/>
      <c r="Y42" s="95"/>
      <c r="Z42" s="95"/>
      <c r="AA42" s="96"/>
    </row>
    <row r="43" spans="1:27" s="71" customFormat="1" ht="11.1" customHeight="1">
      <c r="A43" s="69">
        <f>IF(B43&lt;&gt;"",COUNTA($B$19:B43),"")</f>
        <v>25</v>
      </c>
      <c r="B43" s="78" t="s">
        <v>74</v>
      </c>
      <c r="C43" s="161">
        <v>72673</v>
      </c>
      <c r="D43" s="161">
        <v>7743</v>
      </c>
      <c r="E43" s="161">
        <v>37329</v>
      </c>
      <c r="F43" s="161">
        <v>416</v>
      </c>
      <c r="G43" s="161">
        <v>1588</v>
      </c>
      <c r="H43" s="161">
        <v>7743</v>
      </c>
      <c r="I43" s="161">
        <v>5357</v>
      </c>
      <c r="J43" s="161">
        <v>10479</v>
      </c>
      <c r="K43" s="161">
        <v>4504</v>
      </c>
      <c r="L43" s="161">
        <v>7242</v>
      </c>
      <c r="M43" s="161">
        <v>14562</v>
      </c>
      <c r="N43" s="161">
        <v>13039</v>
      </c>
      <c r="O43" s="95"/>
      <c r="P43" s="95"/>
      <c r="Q43" s="95"/>
      <c r="R43" s="95"/>
      <c r="S43" s="95"/>
      <c r="T43" s="95"/>
      <c r="U43" s="95"/>
      <c r="V43" s="95"/>
      <c r="W43" s="95"/>
      <c r="X43" s="95"/>
      <c r="Y43" s="95"/>
      <c r="Z43" s="95"/>
      <c r="AA43" s="96"/>
    </row>
    <row r="44" spans="1:27" s="71" customFormat="1" ht="20.100000000000001" customHeight="1">
      <c r="A44" s="70">
        <f>IF(B44&lt;&gt;"",COUNTA($B$19:B44),"")</f>
        <v>26</v>
      </c>
      <c r="B44" s="80" t="s">
        <v>89</v>
      </c>
      <c r="C44" s="162">
        <v>26777</v>
      </c>
      <c r="D44" s="162">
        <v>5404</v>
      </c>
      <c r="E44" s="162">
        <v>9686</v>
      </c>
      <c r="F44" s="162">
        <v>65</v>
      </c>
      <c r="G44" s="162">
        <v>215</v>
      </c>
      <c r="H44" s="162">
        <v>1693</v>
      </c>
      <c r="I44" s="162">
        <v>1228</v>
      </c>
      <c r="J44" s="162">
        <v>2742</v>
      </c>
      <c r="K44" s="162">
        <v>1402</v>
      </c>
      <c r="L44" s="162">
        <v>2341</v>
      </c>
      <c r="M44" s="162">
        <v>1369</v>
      </c>
      <c r="N44" s="162">
        <v>10318</v>
      </c>
      <c r="O44" s="95"/>
      <c r="P44" s="95"/>
      <c r="Q44" s="95"/>
      <c r="R44" s="95"/>
      <c r="S44" s="95"/>
      <c r="T44" s="95"/>
      <c r="U44" s="95"/>
      <c r="V44" s="95"/>
      <c r="W44" s="95"/>
      <c r="X44" s="95"/>
      <c r="Y44" s="95"/>
      <c r="Z44" s="95"/>
      <c r="AA44" s="96"/>
    </row>
    <row r="45" spans="1:27" s="87" customFormat="1" ht="11.1" customHeight="1">
      <c r="A45" s="69">
        <f>IF(B45&lt;&gt;"",COUNTA($B$19:B45),"")</f>
        <v>27</v>
      </c>
      <c r="B45" s="78" t="s">
        <v>90</v>
      </c>
      <c r="C45" s="161">
        <v>55342</v>
      </c>
      <c r="D45" s="161">
        <v>12554</v>
      </c>
      <c r="E45" s="161">
        <v>27001</v>
      </c>
      <c r="F45" s="161">
        <v>187</v>
      </c>
      <c r="G45" s="161">
        <v>439</v>
      </c>
      <c r="H45" s="161">
        <v>1591</v>
      </c>
      <c r="I45" s="161">
        <v>2169</v>
      </c>
      <c r="J45" s="161">
        <v>2435</v>
      </c>
      <c r="K45" s="161">
        <v>15513</v>
      </c>
      <c r="L45" s="161">
        <v>4667</v>
      </c>
      <c r="M45" s="161">
        <v>6032</v>
      </c>
      <c r="N45" s="161">
        <v>9755</v>
      </c>
      <c r="O45" s="97"/>
      <c r="P45" s="97"/>
      <c r="Q45" s="97"/>
      <c r="R45" s="97"/>
      <c r="S45" s="97"/>
      <c r="T45" s="97"/>
      <c r="U45" s="97"/>
      <c r="V45" s="97"/>
      <c r="W45" s="97"/>
      <c r="X45" s="97"/>
      <c r="Y45" s="97"/>
      <c r="Z45" s="97"/>
      <c r="AA45" s="98"/>
    </row>
    <row r="46" spans="1:27" s="87" customFormat="1" ht="11.1" customHeight="1">
      <c r="A46" s="69">
        <f>IF(B46&lt;&gt;"",COUNTA($B$19:B46),"")</f>
        <v>28</v>
      </c>
      <c r="B46" s="78" t="s">
        <v>91</v>
      </c>
      <c r="C46" s="161" t="s">
        <v>8</v>
      </c>
      <c r="D46" s="161" t="s">
        <v>8</v>
      </c>
      <c r="E46" s="161" t="s">
        <v>8</v>
      </c>
      <c r="F46" s="161" t="s">
        <v>8</v>
      </c>
      <c r="G46" s="161" t="s">
        <v>8</v>
      </c>
      <c r="H46" s="161" t="s">
        <v>8</v>
      </c>
      <c r="I46" s="161" t="s">
        <v>8</v>
      </c>
      <c r="J46" s="161" t="s">
        <v>8</v>
      </c>
      <c r="K46" s="161" t="s">
        <v>8</v>
      </c>
      <c r="L46" s="161" t="s">
        <v>8</v>
      </c>
      <c r="M46" s="161" t="s">
        <v>8</v>
      </c>
      <c r="N46" s="161" t="s">
        <v>8</v>
      </c>
      <c r="O46" s="97"/>
      <c r="P46" s="97"/>
      <c r="Q46" s="97"/>
      <c r="R46" s="97"/>
      <c r="S46" s="97"/>
      <c r="T46" s="97"/>
      <c r="U46" s="97"/>
      <c r="V46" s="97"/>
      <c r="W46" s="97"/>
      <c r="X46" s="97"/>
      <c r="Y46" s="97"/>
      <c r="Z46" s="97"/>
      <c r="AA46" s="98"/>
    </row>
    <row r="47" spans="1:27" s="87" customFormat="1" ht="11.1" customHeight="1">
      <c r="A47" s="69">
        <f>IF(B47&lt;&gt;"",COUNTA($B$19:B47),"")</f>
        <v>29</v>
      </c>
      <c r="B47" s="78" t="s">
        <v>92</v>
      </c>
      <c r="C47" s="161">
        <v>10145</v>
      </c>
      <c r="D47" s="161">
        <v>281</v>
      </c>
      <c r="E47" s="161">
        <v>8672</v>
      </c>
      <c r="F47" s="161">
        <v>146</v>
      </c>
      <c r="G47" s="161">
        <v>311</v>
      </c>
      <c r="H47" s="161">
        <v>152</v>
      </c>
      <c r="I47" s="161">
        <v>914</v>
      </c>
      <c r="J47" s="161">
        <v>1952</v>
      </c>
      <c r="K47" s="161">
        <v>98</v>
      </c>
      <c r="L47" s="161">
        <v>5099</v>
      </c>
      <c r="M47" s="161">
        <v>728</v>
      </c>
      <c r="N47" s="161">
        <v>464</v>
      </c>
      <c r="O47" s="97"/>
      <c r="P47" s="97"/>
      <c r="Q47" s="97"/>
      <c r="R47" s="97"/>
      <c r="S47" s="97"/>
      <c r="T47" s="97"/>
      <c r="U47" s="97"/>
      <c r="V47" s="97"/>
      <c r="W47" s="97"/>
      <c r="X47" s="97"/>
      <c r="Y47" s="97"/>
      <c r="Z47" s="97"/>
      <c r="AA47" s="98"/>
    </row>
    <row r="48" spans="1:27" s="87" customFormat="1" ht="11.1" customHeight="1">
      <c r="A48" s="69">
        <f>IF(B48&lt;&gt;"",COUNTA($B$19:B48),"")</f>
        <v>30</v>
      </c>
      <c r="B48" s="78" t="s">
        <v>74</v>
      </c>
      <c r="C48" s="161">
        <v>1675</v>
      </c>
      <c r="D48" s="161" t="s">
        <v>8</v>
      </c>
      <c r="E48" s="161">
        <v>1019</v>
      </c>
      <c r="F48" s="161">
        <v>146</v>
      </c>
      <c r="G48" s="161" t="s">
        <v>8</v>
      </c>
      <c r="H48" s="161" t="s">
        <v>8</v>
      </c>
      <c r="I48" s="161">
        <v>748</v>
      </c>
      <c r="J48" s="161">
        <v>125</v>
      </c>
      <c r="K48" s="161" t="s">
        <v>8</v>
      </c>
      <c r="L48" s="161" t="s">
        <v>8</v>
      </c>
      <c r="M48" s="161">
        <v>656</v>
      </c>
      <c r="N48" s="161" t="s">
        <v>8</v>
      </c>
      <c r="O48" s="97"/>
      <c r="P48" s="97"/>
      <c r="Q48" s="97"/>
      <c r="R48" s="97"/>
      <c r="S48" s="97"/>
      <c r="T48" s="97"/>
      <c r="U48" s="97"/>
      <c r="V48" s="97"/>
      <c r="W48" s="97"/>
      <c r="X48" s="97"/>
      <c r="Y48" s="97"/>
      <c r="Z48" s="97"/>
      <c r="AA48" s="98"/>
    </row>
    <row r="49" spans="1:27" s="71" customFormat="1" ht="20.100000000000001" customHeight="1">
      <c r="A49" s="70">
        <f>IF(B49&lt;&gt;"",COUNTA($B$19:B49),"")</f>
        <v>31</v>
      </c>
      <c r="B49" s="80" t="s">
        <v>93</v>
      </c>
      <c r="C49" s="162">
        <v>63811</v>
      </c>
      <c r="D49" s="162">
        <v>12836</v>
      </c>
      <c r="E49" s="162">
        <v>34653</v>
      </c>
      <c r="F49" s="162">
        <v>187</v>
      </c>
      <c r="G49" s="162">
        <v>750</v>
      </c>
      <c r="H49" s="162">
        <v>1744</v>
      </c>
      <c r="I49" s="162">
        <v>2334</v>
      </c>
      <c r="J49" s="162">
        <v>4262</v>
      </c>
      <c r="K49" s="162">
        <v>15611</v>
      </c>
      <c r="L49" s="162">
        <v>9765</v>
      </c>
      <c r="M49" s="162">
        <v>6104</v>
      </c>
      <c r="N49" s="162">
        <v>10218</v>
      </c>
      <c r="O49" s="95"/>
      <c r="P49" s="95"/>
      <c r="Q49" s="95"/>
      <c r="R49" s="95"/>
      <c r="S49" s="95"/>
      <c r="T49" s="95"/>
      <c r="U49" s="95"/>
      <c r="V49" s="95"/>
      <c r="W49" s="95"/>
      <c r="X49" s="95"/>
      <c r="Y49" s="95"/>
      <c r="Z49" s="95"/>
      <c r="AA49" s="96"/>
    </row>
    <row r="50" spans="1:27" s="71" customFormat="1" ht="20.100000000000001" customHeight="1">
      <c r="A50" s="70">
        <f>IF(B50&lt;&gt;"",COUNTA($B$19:B50),"")</f>
        <v>32</v>
      </c>
      <c r="B50" s="80" t="s">
        <v>94</v>
      </c>
      <c r="C50" s="162">
        <v>90588</v>
      </c>
      <c r="D50" s="162">
        <v>18240</v>
      </c>
      <c r="E50" s="162">
        <v>44339</v>
      </c>
      <c r="F50" s="162">
        <v>252</v>
      </c>
      <c r="G50" s="162">
        <v>965</v>
      </c>
      <c r="H50" s="162">
        <v>3437</v>
      </c>
      <c r="I50" s="162">
        <v>3562</v>
      </c>
      <c r="J50" s="162">
        <v>7004</v>
      </c>
      <c r="K50" s="162">
        <v>17013</v>
      </c>
      <c r="L50" s="162">
        <v>12106</v>
      </c>
      <c r="M50" s="162">
        <v>7473</v>
      </c>
      <c r="N50" s="162">
        <v>20536</v>
      </c>
      <c r="O50" s="95"/>
      <c r="P50" s="95"/>
      <c r="Q50" s="95"/>
      <c r="R50" s="95"/>
      <c r="S50" s="95"/>
      <c r="T50" s="95"/>
      <c r="U50" s="95"/>
      <c r="V50" s="95"/>
      <c r="W50" s="95"/>
      <c r="X50" s="95"/>
      <c r="Y50" s="95"/>
      <c r="Z50" s="95"/>
      <c r="AA50" s="96"/>
    </row>
    <row r="51" spans="1:27" s="71" customFormat="1" ht="20.100000000000001" customHeight="1">
      <c r="A51" s="70">
        <f>IF(B51&lt;&gt;"",COUNTA($B$19:B51),"")</f>
        <v>33</v>
      </c>
      <c r="B51" s="80" t="s">
        <v>95</v>
      </c>
      <c r="C51" s="162">
        <v>-443823</v>
      </c>
      <c r="D51" s="162">
        <v>-60872</v>
      </c>
      <c r="E51" s="162">
        <v>-183411</v>
      </c>
      <c r="F51" s="162">
        <v>-8355</v>
      </c>
      <c r="G51" s="162">
        <v>-18631</v>
      </c>
      <c r="H51" s="162">
        <v>-32977</v>
      </c>
      <c r="I51" s="162">
        <v>-18971</v>
      </c>
      <c r="J51" s="162">
        <v>-27880</v>
      </c>
      <c r="K51" s="162">
        <v>-42634</v>
      </c>
      <c r="L51" s="162">
        <v>-33963</v>
      </c>
      <c r="M51" s="162">
        <v>-12184</v>
      </c>
      <c r="N51" s="162">
        <v>-187356</v>
      </c>
      <c r="O51" s="95"/>
      <c r="P51" s="95"/>
      <c r="Q51" s="95"/>
      <c r="R51" s="95"/>
      <c r="S51" s="95"/>
      <c r="T51" s="95"/>
      <c r="U51" s="95"/>
      <c r="V51" s="95"/>
      <c r="W51" s="95"/>
      <c r="X51" s="95"/>
      <c r="Y51" s="95"/>
      <c r="Z51" s="95"/>
      <c r="AA51" s="96"/>
    </row>
    <row r="52" spans="1:27" s="87" customFormat="1" ht="24.95" customHeight="1">
      <c r="A52" s="69">
        <f>IF(B52&lt;&gt;"",COUNTA($B$19:B52),"")</f>
        <v>34</v>
      </c>
      <c r="B52" s="81" t="s">
        <v>96</v>
      </c>
      <c r="C52" s="163">
        <v>-338477</v>
      </c>
      <c r="D52" s="163">
        <v>-57329</v>
      </c>
      <c r="E52" s="163">
        <v>-119590</v>
      </c>
      <c r="F52" s="163">
        <v>-8093</v>
      </c>
      <c r="G52" s="163">
        <v>-17879</v>
      </c>
      <c r="H52" s="163">
        <v>-25391</v>
      </c>
      <c r="I52" s="163">
        <v>-15883</v>
      </c>
      <c r="J52" s="163">
        <v>-17969</v>
      </c>
      <c r="K52" s="163">
        <v>-10705</v>
      </c>
      <c r="L52" s="163">
        <v>-23671</v>
      </c>
      <c r="M52" s="163">
        <v>1769</v>
      </c>
      <c r="N52" s="163">
        <v>-163326</v>
      </c>
      <c r="O52" s="97"/>
      <c r="P52" s="97"/>
      <c r="Q52" s="97"/>
      <c r="R52" s="97"/>
      <c r="S52" s="97"/>
      <c r="T52" s="97"/>
      <c r="U52" s="97"/>
      <c r="V52" s="97"/>
      <c r="W52" s="97"/>
      <c r="X52" s="97"/>
      <c r="Y52" s="97"/>
      <c r="Z52" s="97"/>
      <c r="AA52" s="98"/>
    </row>
    <row r="53" spans="1:27" s="87" customFormat="1" ht="18" customHeight="1">
      <c r="A53" s="69">
        <f>IF(B53&lt;&gt;"",COUNTA($B$19:B53),"")</f>
        <v>35</v>
      </c>
      <c r="B53" s="78" t="s">
        <v>97</v>
      </c>
      <c r="C53" s="161">
        <v>6924</v>
      </c>
      <c r="D53" s="161" t="s">
        <v>8</v>
      </c>
      <c r="E53" s="161">
        <v>4000</v>
      </c>
      <c r="F53" s="161" t="s">
        <v>8</v>
      </c>
      <c r="G53" s="161" t="s">
        <v>8</v>
      </c>
      <c r="H53" s="161" t="s">
        <v>8</v>
      </c>
      <c r="I53" s="161" t="s">
        <v>8</v>
      </c>
      <c r="J53" s="161" t="s">
        <v>8</v>
      </c>
      <c r="K53" s="161">
        <v>4000</v>
      </c>
      <c r="L53" s="161" t="s">
        <v>8</v>
      </c>
      <c r="M53" s="161">
        <v>2924</v>
      </c>
      <c r="N53" s="161" t="s">
        <v>8</v>
      </c>
      <c r="O53" s="97"/>
      <c r="P53" s="97"/>
      <c r="Q53" s="97"/>
      <c r="R53" s="97"/>
      <c r="S53" s="97"/>
      <c r="T53" s="97"/>
      <c r="U53" s="97"/>
      <c r="V53" s="97"/>
      <c r="W53" s="97"/>
      <c r="X53" s="97"/>
      <c r="Y53" s="97"/>
      <c r="Z53" s="97"/>
      <c r="AA53" s="98"/>
    </row>
    <row r="54" spans="1:27" ht="11.1" customHeight="1">
      <c r="A54" s="69">
        <f>IF(B54&lt;&gt;"",COUNTA($B$19:B54),"")</f>
        <v>36</v>
      </c>
      <c r="B54" s="78" t="s">
        <v>98</v>
      </c>
      <c r="C54" s="161">
        <v>2320</v>
      </c>
      <c r="D54" s="161" t="s">
        <v>8</v>
      </c>
      <c r="E54" s="161">
        <v>1899</v>
      </c>
      <c r="F54" s="161" t="s">
        <v>8</v>
      </c>
      <c r="G54" s="161">
        <v>77</v>
      </c>
      <c r="H54" s="161">
        <v>176</v>
      </c>
      <c r="I54" s="161">
        <v>454</v>
      </c>
      <c r="J54" s="161">
        <v>1065</v>
      </c>
      <c r="K54" s="161" t="s">
        <v>8</v>
      </c>
      <c r="L54" s="161">
        <v>127</v>
      </c>
      <c r="M54" s="161">
        <v>421</v>
      </c>
      <c r="N54" s="161" t="s">
        <v>8</v>
      </c>
    </row>
    <row r="55" spans="1:27" s="74" customFormat="1" ht="20.100000000000001" customHeight="1">
      <c r="A55" s="69" t="str">
        <f>IF(B55&lt;&gt;"",COUNTA($B$19:B55),"")</f>
        <v/>
      </c>
      <c r="B55" s="78"/>
      <c r="C55" s="229" t="s">
        <v>53</v>
      </c>
      <c r="D55" s="230"/>
      <c r="E55" s="230"/>
      <c r="F55" s="230"/>
      <c r="G55" s="230"/>
      <c r="H55" s="230"/>
      <c r="I55" s="230" t="s">
        <v>53</v>
      </c>
      <c r="J55" s="230"/>
      <c r="K55" s="230"/>
      <c r="L55" s="230"/>
      <c r="M55" s="230"/>
      <c r="N55" s="230"/>
      <c r="O55" s="93"/>
      <c r="P55" s="93"/>
      <c r="Q55" s="93"/>
      <c r="R55" s="93"/>
      <c r="S55" s="93"/>
      <c r="T55" s="93"/>
      <c r="U55" s="93"/>
      <c r="V55" s="93"/>
      <c r="W55" s="93"/>
      <c r="X55" s="93"/>
      <c r="Y55" s="93"/>
      <c r="Z55" s="93"/>
      <c r="AA55" s="93"/>
    </row>
    <row r="56" spans="1:27" s="71" customFormat="1" ht="11.1" customHeight="1">
      <c r="A56" s="69">
        <f>IF(B56&lt;&gt;"",COUNTA($B$19:B56),"")</f>
        <v>37</v>
      </c>
      <c r="B56" s="78" t="s">
        <v>70</v>
      </c>
      <c r="C56" s="164">
        <v>37.4</v>
      </c>
      <c r="D56" s="164">
        <v>25.9</v>
      </c>
      <c r="E56" s="164">
        <v>20.079999999999998</v>
      </c>
      <c r="F56" s="164">
        <v>2.95</v>
      </c>
      <c r="G56" s="164">
        <v>6.09</v>
      </c>
      <c r="H56" s="164">
        <v>16.510000000000002</v>
      </c>
      <c r="I56" s="164">
        <v>23.96</v>
      </c>
      <c r="J56" s="164">
        <v>31.72</v>
      </c>
      <c r="K56" s="164">
        <v>31.5</v>
      </c>
      <c r="L56" s="164">
        <v>19.59</v>
      </c>
      <c r="M56" s="164">
        <v>4.21</v>
      </c>
      <c r="N56" s="164">
        <v>17.489999999999998</v>
      </c>
      <c r="O56" s="95"/>
      <c r="P56" s="95"/>
      <c r="Q56" s="95"/>
      <c r="R56" s="95"/>
      <c r="S56" s="95"/>
      <c r="T56" s="95"/>
      <c r="U56" s="95"/>
      <c r="V56" s="95"/>
      <c r="W56" s="95"/>
      <c r="X56" s="95"/>
      <c r="Y56" s="95"/>
      <c r="Z56" s="95"/>
      <c r="AA56" s="96"/>
    </row>
    <row r="57" spans="1:27" s="71" customFormat="1" ht="11.1" customHeight="1">
      <c r="A57" s="69">
        <f>IF(B57&lt;&gt;"",COUNTA($B$19:B57),"")</f>
        <v>38</v>
      </c>
      <c r="B57" s="78" t="s">
        <v>71</v>
      </c>
      <c r="C57" s="164">
        <v>136.4</v>
      </c>
      <c r="D57" s="164">
        <v>99.96</v>
      </c>
      <c r="E57" s="164">
        <v>52.29</v>
      </c>
      <c r="F57" s="164">
        <v>3.15</v>
      </c>
      <c r="G57" s="164">
        <v>8.5500000000000007</v>
      </c>
      <c r="H57" s="164">
        <v>41.08</v>
      </c>
      <c r="I57" s="164">
        <v>59.08</v>
      </c>
      <c r="J57" s="164">
        <v>76.790000000000006</v>
      </c>
      <c r="K57" s="164">
        <v>64.14</v>
      </c>
      <c r="L57" s="164">
        <v>72.680000000000007</v>
      </c>
      <c r="M57" s="164">
        <v>10.53</v>
      </c>
      <c r="N57" s="164">
        <v>86.33</v>
      </c>
      <c r="O57" s="95"/>
      <c r="P57" s="95"/>
      <c r="Q57" s="95"/>
      <c r="R57" s="95"/>
      <c r="S57" s="95"/>
      <c r="T57" s="95"/>
      <c r="U57" s="95"/>
      <c r="V57" s="95"/>
      <c r="W57" s="95"/>
      <c r="X57" s="95"/>
      <c r="Y57" s="95"/>
      <c r="Z57" s="95"/>
      <c r="AA57" s="96"/>
    </row>
    <row r="58" spans="1:27" s="71" customFormat="1" ht="21.6" customHeight="1">
      <c r="A58" s="69">
        <f>IF(B58&lt;&gt;"",COUNTA($B$19:B58),"")</f>
        <v>39</v>
      </c>
      <c r="B58" s="79" t="s">
        <v>628</v>
      </c>
      <c r="C58" s="164" t="s">
        <v>8</v>
      </c>
      <c r="D58" s="164" t="s">
        <v>8</v>
      </c>
      <c r="E58" s="164" t="s">
        <v>8</v>
      </c>
      <c r="F58" s="164" t="s">
        <v>8</v>
      </c>
      <c r="G58" s="164" t="s">
        <v>8</v>
      </c>
      <c r="H58" s="164" t="s">
        <v>8</v>
      </c>
      <c r="I58" s="164" t="s">
        <v>8</v>
      </c>
      <c r="J58" s="164" t="s">
        <v>8</v>
      </c>
      <c r="K58" s="164" t="s">
        <v>8</v>
      </c>
      <c r="L58" s="164" t="s">
        <v>8</v>
      </c>
      <c r="M58" s="164" t="s">
        <v>8</v>
      </c>
      <c r="N58" s="164" t="s">
        <v>8</v>
      </c>
      <c r="O58" s="95"/>
      <c r="P58" s="95"/>
      <c r="Q58" s="95"/>
      <c r="R58" s="95"/>
      <c r="S58" s="95"/>
      <c r="T58" s="95"/>
      <c r="U58" s="95"/>
      <c r="V58" s="95"/>
      <c r="W58" s="95"/>
      <c r="X58" s="95"/>
      <c r="Y58" s="95"/>
      <c r="Z58" s="95"/>
      <c r="AA58" s="96"/>
    </row>
    <row r="59" spans="1:27" s="71" customFormat="1" ht="11.1" customHeight="1">
      <c r="A59" s="69">
        <f>IF(B59&lt;&gt;"",COUNTA($B$19:B59),"")</f>
        <v>40</v>
      </c>
      <c r="B59" s="78" t="s">
        <v>72</v>
      </c>
      <c r="C59" s="164">
        <v>0.09</v>
      </c>
      <c r="D59" s="164" t="s">
        <v>8</v>
      </c>
      <c r="E59" s="164">
        <v>7.0000000000000007E-2</v>
      </c>
      <c r="F59" s="164" t="s">
        <v>8</v>
      </c>
      <c r="G59" s="164">
        <v>0.01</v>
      </c>
      <c r="H59" s="164">
        <v>0.06</v>
      </c>
      <c r="I59" s="164">
        <v>0.25</v>
      </c>
      <c r="J59" s="164">
        <v>0.16</v>
      </c>
      <c r="K59" s="164" t="s">
        <v>8</v>
      </c>
      <c r="L59" s="164" t="s">
        <v>8</v>
      </c>
      <c r="M59" s="164">
        <v>7.0000000000000007E-2</v>
      </c>
      <c r="N59" s="164" t="s">
        <v>8</v>
      </c>
      <c r="O59" s="95"/>
      <c r="P59" s="95"/>
      <c r="Q59" s="95"/>
      <c r="R59" s="95"/>
      <c r="S59" s="95"/>
      <c r="T59" s="95"/>
      <c r="U59" s="95"/>
      <c r="V59" s="95"/>
      <c r="W59" s="95"/>
      <c r="X59" s="95"/>
      <c r="Y59" s="95"/>
      <c r="Z59" s="95"/>
      <c r="AA59" s="96"/>
    </row>
    <row r="60" spans="1:27" s="71" customFormat="1" ht="11.1" customHeight="1">
      <c r="A60" s="69">
        <f>IF(B60&lt;&gt;"",COUNTA($B$19:B60),"")</f>
        <v>41</v>
      </c>
      <c r="B60" s="78" t="s">
        <v>73</v>
      </c>
      <c r="C60" s="164">
        <v>95.19</v>
      </c>
      <c r="D60" s="164">
        <v>103.41</v>
      </c>
      <c r="E60" s="164">
        <v>53.77</v>
      </c>
      <c r="F60" s="164">
        <v>101.98</v>
      </c>
      <c r="G60" s="164">
        <v>99.33</v>
      </c>
      <c r="H60" s="164">
        <v>82.68</v>
      </c>
      <c r="I60" s="164">
        <v>56.12</v>
      </c>
      <c r="J60" s="164">
        <v>32.6</v>
      </c>
      <c r="K60" s="164">
        <v>22.21</v>
      </c>
      <c r="L60" s="164">
        <v>19.7</v>
      </c>
      <c r="M60" s="164">
        <v>3.23</v>
      </c>
      <c r="N60" s="164">
        <v>37.590000000000003</v>
      </c>
      <c r="O60" s="95"/>
      <c r="P60" s="95"/>
      <c r="Q60" s="95"/>
      <c r="R60" s="95"/>
      <c r="S60" s="95"/>
      <c r="T60" s="95"/>
      <c r="U60" s="95"/>
      <c r="V60" s="95"/>
      <c r="W60" s="95"/>
      <c r="X60" s="95"/>
      <c r="Y60" s="95"/>
      <c r="Z60" s="95"/>
      <c r="AA60" s="96"/>
    </row>
    <row r="61" spans="1:27" s="71" customFormat="1" ht="11.1" customHeight="1">
      <c r="A61" s="69">
        <f>IF(B61&lt;&gt;"",COUNTA($B$19:B61),"")</f>
        <v>42</v>
      </c>
      <c r="B61" s="78" t="s">
        <v>74</v>
      </c>
      <c r="C61" s="164">
        <v>44.65</v>
      </c>
      <c r="D61" s="164">
        <v>25.19</v>
      </c>
      <c r="E61" s="164">
        <v>28.28</v>
      </c>
      <c r="F61" s="164">
        <v>5.24</v>
      </c>
      <c r="G61" s="164">
        <v>9.1999999999999993</v>
      </c>
      <c r="H61" s="164">
        <v>31.2</v>
      </c>
      <c r="I61" s="164">
        <v>33.24</v>
      </c>
      <c r="J61" s="164">
        <v>47.46</v>
      </c>
      <c r="K61" s="164">
        <v>31.96</v>
      </c>
      <c r="L61" s="164">
        <v>24.39</v>
      </c>
      <c r="M61" s="164">
        <v>18.55</v>
      </c>
      <c r="N61" s="164">
        <v>9.8800000000000008</v>
      </c>
      <c r="O61" s="95"/>
      <c r="P61" s="95"/>
      <c r="Q61" s="95"/>
      <c r="R61" s="95"/>
      <c r="S61" s="95"/>
      <c r="T61" s="95"/>
      <c r="U61" s="95"/>
      <c r="V61" s="95"/>
      <c r="W61" s="95"/>
      <c r="X61" s="95"/>
      <c r="Y61" s="95"/>
      <c r="Z61" s="95"/>
      <c r="AA61" s="96"/>
    </row>
    <row r="62" spans="1:27" s="71" customFormat="1" ht="20.100000000000001" customHeight="1">
      <c r="A62" s="70">
        <f>IF(B62&lt;&gt;"",COUNTA($B$19:B62),"")</f>
        <v>43</v>
      </c>
      <c r="B62" s="80" t="s">
        <v>75</v>
      </c>
      <c r="C62" s="165">
        <v>224.43</v>
      </c>
      <c r="D62" s="165">
        <v>204.08</v>
      </c>
      <c r="E62" s="165">
        <v>97.93</v>
      </c>
      <c r="F62" s="165">
        <v>102.84</v>
      </c>
      <c r="G62" s="165">
        <v>104.79</v>
      </c>
      <c r="H62" s="165">
        <v>109.12</v>
      </c>
      <c r="I62" s="165">
        <v>106.17</v>
      </c>
      <c r="J62" s="165">
        <v>93.81</v>
      </c>
      <c r="K62" s="165">
        <v>85.9</v>
      </c>
      <c r="L62" s="165">
        <v>87.59</v>
      </c>
      <c r="M62" s="165">
        <v>-0.51</v>
      </c>
      <c r="N62" s="165">
        <v>131.54</v>
      </c>
      <c r="O62" s="95"/>
      <c r="P62" s="95"/>
      <c r="Q62" s="95"/>
      <c r="R62" s="95"/>
      <c r="S62" s="95"/>
      <c r="T62" s="95"/>
      <c r="U62" s="95"/>
      <c r="V62" s="95"/>
      <c r="W62" s="95"/>
      <c r="X62" s="95"/>
      <c r="Y62" s="95"/>
      <c r="Z62" s="95"/>
      <c r="AA62" s="96"/>
    </row>
    <row r="63" spans="1:27" s="71" customFormat="1" ht="21.6" customHeight="1">
      <c r="A63" s="69">
        <f>IF(B63&lt;&gt;"",COUNTA($B$19:B63),"")</f>
        <v>44</v>
      </c>
      <c r="B63" s="79" t="s">
        <v>76</v>
      </c>
      <c r="C63" s="164">
        <v>102.46</v>
      </c>
      <c r="D63" s="164">
        <v>47.62</v>
      </c>
      <c r="E63" s="164">
        <v>74.790000000000006</v>
      </c>
      <c r="F63" s="164">
        <v>7.37</v>
      </c>
      <c r="G63" s="164">
        <v>8.52</v>
      </c>
      <c r="H63" s="164">
        <v>37.24</v>
      </c>
      <c r="I63" s="164">
        <v>38.1</v>
      </c>
      <c r="J63" s="164">
        <v>62.69</v>
      </c>
      <c r="K63" s="164">
        <v>336.26</v>
      </c>
      <c r="L63" s="164">
        <v>67.540000000000006</v>
      </c>
      <c r="M63" s="164">
        <v>26.38</v>
      </c>
      <c r="N63" s="164">
        <v>24.74</v>
      </c>
      <c r="O63" s="95"/>
      <c r="P63" s="95"/>
      <c r="Q63" s="95"/>
      <c r="R63" s="95"/>
      <c r="S63" s="95"/>
      <c r="T63" s="95"/>
      <c r="U63" s="95"/>
      <c r="V63" s="95"/>
      <c r="W63" s="95"/>
      <c r="X63" s="95"/>
      <c r="Y63" s="95"/>
      <c r="Z63" s="95"/>
      <c r="AA63" s="96"/>
    </row>
    <row r="64" spans="1:27" s="71" customFormat="1" ht="11.1" customHeight="1">
      <c r="A64" s="69">
        <f>IF(B64&lt;&gt;"",COUNTA($B$19:B64),"")</f>
        <v>45</v>
      </c>
      <c r="B64" s="78" t="s">
        <v>77</v>
      </c>
      <c r="C64" s="164">
        <v>87.15</v>
      </c>
      <c r="D64" s="164">
        <v>34.770000000000003</v>
      </c>
      <c r="E64" s="164">
        <v>62.59</v>
      </c>
      <c r="F64" s="164">
        <v>7.34</v>
      </c>
      <c r="G64" s="164">
        <v>4.8</v>
      </c>
      <c r="H64" s="164">
        <v>21.66</v>
      </c>
      <c r="I64" s="164">
        <v>25.38</v>
      </c>
      <c r="J64" s="164">
        <v>49.09</v>
      </c>
      <c r="K64" s="164">
        <v>311.86</v>
      </c>
      <c r="L64" s="164">
        <v>57.09</v>
      </c>
      <c r="M64" s="164">
        <v>24.83</v>
      </c>
      <c r="N64" s="164">
        <v>21.99</v>
      </c>
      <c r="O64" s="95"/>
      <c r="P64" s="95"/>
      <c r="Q64" s="95"/>
      <c r="R64" s="95"/>
      <c r="S64" s="95"/>
      <c r="T64" s="95"/>
      <c r="U64" s="95"/>
      <c r="V64" s="95"/>
      <c r="W64" s="95"/>
      <c r="X64" s="95"/>
      <c r="Y64" s="95"/>
      <c r="Z64" s="95"/>
      <c r="AA64" s="96"/>
    </row>
    <row r="65" spans="1:27" s="71" customFormat="1" ht="11.1" customHeight="1">
      <c r="A65" s="69">
        <f>IF(B65&lt;&gt;"",COUNTA($B$19:B65),"")</f>
        <v>46</v>
      </c>
      <c r="B65" s="78" t="s">
        <v>78</v>
      </c>
      <c r="C65" s="164" t="s">
        <v>8</v>
      </c>
      <c r="D65" s="164" t="s">
        <v>8</v>
      </c>
      <c r="E65" s="164" t="s">
        <v>8</v>
      </c>
      <c r="F65" s="164" t="s">
        <v>8</v>
      </c>
      <c r="G65" s="164" t="s">
        <v>8</v>
      </c>
      <c r="H65" s="164" t="s">
        <v>8</v>
      </c>
      <c r="I65" s="164" t="s">
        <v>8</v>
      </c>
      <c r="J65" s="164" t="s">
        <v>8</v>
      </c>
      <c r="K65" s="164" t="s">
        <v>8</v>
      </c>
      <c r="L65" s="164" t="s">
        <v>8</v>
      </c>
      <c r="M65" s="164" t="s">
        <v>8</v>
      </c>
      <c r="N65" s="164" t="s">
        <v>8</v>
      </c>
      <c r="O65" s="95"/>
      <c r="P65" s="95"/>
      <c r="Q65" s="95"/>
      <c r="R65" s="95"/>
      <c r="S65" s="95"/>
      <c r="T65" s="95"/>
      <c r="U65" s="95"/>
      <c r="V65" s="95"/>
      <c r="W65" s="95"/>
      <c r="X65" s="95"/>
      <c r="Y65" s="95"/>
      <c r="Z65" s="95"/>
      <c r="AA65" s="96"/>
    </row>
    <row r="66" spans="1:27" s="71" customFormat="1" ht="11.1" customHeight="1">
      <c r="A66" s="69">
        <f>IF(B66&lt;&gt;"",COUNTA($B$19:B66),"")</f>
        <v>47</v>
      </c>
      <c r="B66" s="78" t="s">
        <v>79</v>
      </c>
      <c r="C66" s="164">
        <v>2.5099999999999998</v>
      </c>
      <c r="D66" s="164">
        <v>5.66</v>
      </c>
      <c r="E66" s="164">
        <v>0.57999999999999996</v>
      </c>
      <c r="F66" s="164">
        <v>0.14000000000000001</v>
      </c>
      <c r="G66" s="164">
        <v>0.18</v>
      </c>
      <c r="H66" s="164">
        <v>0.35</v>
      </c>
      <c r="I66" s="164">
        <v>0.19</v>
      </c>
      <c r="J66" s="164">
        <v>2.0699999999999998</v>
      </c>
      <c r="K66" s="164">
        <v>1.01</v>
      </c>
      <c r="L66" s="164" t="s">
        <v>8</v>
      </c>
      <c r="M66" s="164" t="s">
        <v>8</v>
      </c>
      <c r="N66" s="164">
        <v>1.2</v>
      </c>
      <c r="O66" s="95"/>
      <c r="P66" s="95"/>
      <c r="Q66" s="95"/>
      <c r="R66" s="95"/>
      <c r="S66" s="95"/>
      <c r="T66" s="95"/>
      <c r="U66" s="95"/>
      <c r="V66" s="95"/>
      <c r="W66" s="95"/>
      <c r="X66" s="95"/>
      <c r="Y66" s="95"/>
      <c r="Z66" s="95"/>
      <c r="AA66" s="96"/>
    </row>
    <row r="67" spans="1:27" s="71" customFormat="1" ht="11.1" customHeight="1">
      <c r="A67" s="69">
        <f>IF(B67&lt;&gt;"",COUNTA($B$19:B67),"")</f>
        <v>48</v>
      </c>
      <c r="B67" s="78" t="s">
        <v>74</v>
      </c>
      <c r="C67" s="164">
        <v>1.03</v>
      </c>
      <c r="D67" s="164" t="s">
        <v>8</v>
      </c>
      <c r="E67" s="164">
        <v>0.77</v>
      </c>
      <c r="F67" s="164">
        <v>1.84</v>
      </c>
      <c r="G67" s="164" t="s">
        <v>8</v>
      </c>
      <c r="H67" s="164" t="s">
        <v>8</v>
      </c>
      <c r="I67" s="164">
        <v>4.6399999999999997</v>
      </c>
      <c r="J67" s="164">
        <v>0.56999999999999995</v>
      </c>
      <c r="K67" s="164" t="s">
        <v>8</v>
      </c>
      <c r="L67" s="164" t="s">
        <v>8</v>
      </c>
      <c r="M67" s="164">
        <v>0.84</v>
      </c>
      <c r="N67" s="164" t="s">
        <v>8</v>
      </c>
      <c r="O67" s="95"/>
      <c r="P67" s="95"/>
      <c r="Q67" s="95"/>
      <c r="R67" s="95"/>
      <c r="S67" s="95"/>
      <c r="T67" s="95"/>
      <c r="U67" s="95"/>
      <c r="V67" s="95"/>
      <c r="W67" s="95"/>
      <c r="X67" s="95"/>
      <c r="Y67" s="95"/>
      <c r="Z67" s="95"/>
      <c r="AA67" s="96"/>
    </row>
    <row r="68" spans="1:27" s="71" customFormat="1" ht="20.100000000000001" customHeight="1">
      <c r="A68" s="70">
        <f>IF(B68&lt;&gt;"",COUNTA($B$19:B68),"")</f>
        <v>49</v>
      </c>
      <c r="B68" s="80" t="s">
        <v>80</v>
      </c>
      <c r="C68" s="165">
        <v>103.94</v>
      </c>
      <c r="D68" s="165">
        <v>53.28</v>
      </c>
      <c r="E68" s="165">
        <v>74.599999999999994</v>
      </c>
      <c r="F68" s="165">
        <v>5.66</v>
      </c>
      <c r="G68" s="165">
        <v>8.6999999999999993</v>
      </c>
      <c r="H68" s="165">
        <v>37.590000000000003</v>
      </c>
      <c r="I68" s="165">
        <v>33.65</v>
      </c>
      <c r="J68" s="165">
        <v>64.2</v>
      </c>
      <c r="K68" s="165">
        <v>337.28</v>
      </c>
      <c r="L68" s="165">
        <v>67.540000000000006</v>
      </c>
      <c r="M68" s="165">
        <v>25.54</v>
      </c>
      <c r="N68" s="165">
        <v>25.94</v>
      </c>
      <c r="O68" s="95"/>
      <c r="P68" s="95"/>
      <c r="Q68" s="95"/>
      <c r="R68" s="95"/>
      <c r="S68" s="95"/>
      <c r="T68" s="95"/>
      <c r="U68" s="95"/>
      <c r="V68" s="95"/>
      <c r="W68" s="95"/>
      <c r="X68" s="95"/>
      <c r="Y68" s="95"/>
      <c r="Z68" s="95"/>
      <c r="AA68" s="96"/>
    </row>
    <row r="69" spans="1:27" s="71" customFormat="1" ht="20.100000000000001" customHeight="1">
      <c r="A69" s="70">
        <f>IF(B69&lt;&gt;"",COUNTA($B$19:B69),"")</f>
        <v>50</v>
      </c>
      <c r="B69" s="80" t="s">
        <v>81</v>
      </c>
      <c r="C69" s="165">
        <v>328.37</v>
      </c>
      <c r="D69" s="165">
        <v>257.36</v>
      </c>
      <c r="E69" s="165">
        <v>172.53</v>
      </c>
      <c r="F69" s="165">
        <v>108.5</v>
      </c>
      <c r="G69" s="165">
        <v>113.49</v>
      </c>
      <c r="H69" s="165">
        <v>146.72</v>
      </c>
      <c r="I69" s="165">
        <v>139.82</v>
      </c>
      <c r="J69" s="165">
        <v>158</v>
      </c>
      <c r="K69" s="165">
        <v>423.17</v>
      </c>
      <c r="L69" s="165">
        <v>155.12</v>
      </c>
      <c r="M69" s="165">
        <v>25.03</v>
      </c>
      <c r="N69" s="165">
        <v>157.49</v>
      </c>
      <c r="O69" s="95"/>
      <c r="P69" s="95"/>
      <c r="Q69" s="95"/>
      <c r="R69" s="95"/>
      <c r="S69" s="95"/>
      <c r="T69" s="95"/>
      <c r="U69" s="95"/>
      <c r="V69" s="95"/>
      <c r="W69" s="95"/>
      <c r="X69" s="95"/>
      <c r="Y69" s="95"/>
      <c r="Z69" s="95"/>
      <c r="AA69" s="96"/>
    </row>
    <row r="70" spans="1:27" s="71" customFormat="1" ht="11.1" customHeight="1">
      <c r="A70" s="69">
        <f>IF(B70&lt;&gt;"",COUNTA($B$19:B70),"")</f>
        <v>51</v>
      </c>
      <c r="B70" s="78" t="s">
        <v>82</v>
      </c>
      <c r="C70" s="164" t="s">
        <v>8</v>
      </c>
      <c r="D70" s="164" t="s">
        <v>8</v>
      </c>
      <c r="E70" s="164" t="s">
        <v>8</v>
      </c>
      <c r="F70" s="164" t="s">
        <v>8</v>
      </c>
      <c r="G70" s="164" t="s">
        <v>8</v>
      </c>
      <c r="H70" s="164" t="s">
        <v>8</v>
      </c>
      <c r="I70" s="164" t="s">
        <v>8</v>
      </c>
      <c r="J70" s="164" t="s">
        <v>8</v>
      </c>
      <c r="K70" s="164" t="s">
        <v>8</v>
      </c>
      <c r="L70" s="164" t="s">
        <v>8</v>
      </c>
      <c r="M70" s="164" t="s">
        <v>8</v>
      </c>
      <c r="N70" s="164" t="s">
        <v>8</v>
      </c>
      <c r="O70" s="95"/>
      <c r="P70" s="95"/>
      <c r="Q70" s="95"/>
      <c r="R70" s="95"/>
      <c r="S70" s="95"/>
      <c r="T70" s="95"/>
      <c r="U70" s="95"/>
      <c r="V70" s="95"/>
      <c r="W70" s="95"/>
      <c r="X70" s="95"/>
      <c r="Y70" s="95"/>
      <c r="Z70" s="95"/>
      <c r="AA70" s="96"/>
    </row>
    <row r="71" spans="1:27" s="71" customFormat="1" ht="11.1" customHeight="1">
      <c r="A71" s="69">
        <f>IF(B71&lt;&gt;"",COUNTA($B$19:B71),"")</f>
        <v>52</v>
      </c>
      <c r="B71" s="78" t="s">
        <v>83</v>
      </c>
      <c r="C71" s="164" t="s">
        <v>8</v>
      </c>
      <c r="D71" s="164" t="s">
        <v>8</v>
      </c>
      <c r="E71" s="164" t="s">
        <v>8</v>
      </c>
      <c r="F71" s="164" t="s">
        <v>8</v>
      </c>
      <c r="G71" s="164" t="s">
        <v>8</v>
      </c>
      <c r="H71" s="164" t="s">
        <v>8</v>
      </c>
      <c r="I71" s="164" t="s">
        <v>8</v>
      </c>
      <c r="J71" s="164" t="s">
        <v>8</v>
      </c>
      <c r="K71" s="164" t="s">
        <v>8</v>
      </c>
      <c r="L71" s="164" t="s">
        <v>8</v>
      </c>
      <c r="M71" s="164" t="s">
        <v>8</v>
      </c>
      <c r="N71" s="164" t="s">
        <v>8</v>
      </c>
      <c r="O71" s="95"/>
      <c r="P71" s="95"/>
      <c r="Q71" s="95"/>
      <c r="R71" s="95"/>
      <c r="S71" s="95"/>
      <c r="T71" s="95"/>
      <c r="U71" s="95"/>
      <c r="V71" s="95"/>
      <c r="W71" s="95"/>
      <c r="X71" s="95"/>
      <c r="Y71" s="95"/>
      <c r="Z71" s="95"/>
      <c r="AA71" s="96"/>
    </row>
    <row r="72" spans="1:27" s="71" customFormat="1" ht="11.1" customHeight="1">
      <c r="A72" s="69">
        <f>IF(B72&lt;&gt;"",COUNTA($B$19:B72),"")</f>
        <v>53</v>
      </c>
      <c r="B72" s="78" t="s">
        <v>99</v>
      </c>
      <c r="C72" s="164" t="s">
        <v>8</v>
      </c>
      <c r="D72" s="164" t="s">
        <v>8</v>
      </c>
      <c r="E72" s="164" t="s">
        <v>8</v>
      </c>
      <c r="F72" s="164" t="s">
        <v>8</v>
      </c>
      <c r="G72" s="164" t="s">
        <v>8</v>
      </c>
      <c r="H72" s="164" t="s">
        <v>8</v>
      </c>
      <c r="I72" s="164" t="s">
        <v>8</v>
      </c>
      <c r="J72" s="164" t="s">
        <v>8</v>
      </c>
      <c r="K72" s="164" t="s">
        <v>8</v>
      </c>
      <c r="L72" s="164" t="s">
        <v>8</v>
      </c>
      <c r="M72" s="164" t="s">
        <v>8</v>
      </c>
      <c r="N72" s="164" t="s">
        <v>8</v>
      </c>
      <c r="O72" s="95"/>
      <c r="P72" s="95"/>
      <c r="Q72" s="95"/>
      <c r="R72" s="95"/>
      <c r="S72" s="95"/>
      <c r="T72" s="95"/>
      <c r="U72" s="95"/>
      <c r="V72" s="95"/>
      <c r="W72" s="95"/>
      <c r="X72" s="95"/>
      <c r="Y72" s="95"/>
      <c r="Z72" s="95"/>
      <c r="AA72" s="96"/>
    </row>
    <row r="73" spans="1:27" s="71" customFormat="1" ht="11.1" customHeight="1">
      <c r="A73" s="69">
        <f>IF(B73&lt;&gt;"",COUNTA($B$19:B73),"")</f>
        <v>54</v>
      </c>
      <c r="B73" s="78" t="s">
        <v>100</v>
      </c>
      <c r="C73" s="164" t="s">
        <v>8</v>
      </c>
      <c r="D73" s="164" t="s">
        <v>8</v>
      </c>
      <c r="E73" s="164" t="s">
        <v>8</v>
      </c>
      <c r="F73" s="164" t="s">
        <v>8</v>
      </c>
      <c r="G73" s="164" t="s">
        <v>8</v>
      </c>
      <c r="H73" s="164" t="s">
        <v>8</v>
      </c>
      <c r="I73" s="164" t="s">
        <v>8</v>
      </c>
      <c r="J73" s="164" t="s">
        <v>8</v>
      </c>
      <c r="K73" s="164" t="s">
        <v>8</v>
      </c>
      <c r="L73" s="164" t="s">
        <v>8</v>
      </c>
      <c r="M73" s="164" t="s">
        <v>8</v>
      </c>
      <c r="N73" s="164" t="s">
        <v>8</v>
      </c>
      <c r="O73" s="95"/>
      <c r="P73" s="95"/>
      <c r="Q73" s="95"/>
      <c r="R73" s="95"/>
      <c r="S73" s="95"/>
      <c r="T73" s="95"/>
      <c r="U73" s="95"/>
      <c r="V73" s="95"/>
      <c r="W73" s="95"/>
      <c r="X73" s="95"/>
      <c r="Y73" s="95"/>
      <c r="Z73" s="95"/>
      <c r="AA73" s="96"/>
    </row>
    <row r="74" spans="1:27" s="71" customFormat="1" ht="11.1" customHeight="1">
      <c r="A74" s="69">
        <f>IF(B74&lt;&gt;"",COUNTA($B$19:B74),"")</f>
        <v>55</v>
      </c>
      <c r="B74" s="78" t="s">
        <v>27</v>
      </c>
      <c r="C74" s="164" t="s">
        <v>8</v>
      </c>
      <c r="D74" s="164" t="s">
        <v>8</v>
      </c>
      <c r="E74" s="164" t="s">
        <v>8</v>
      </c>
      <c r="F74" s="164" t="s">
        <v>8</v>
      </c>
      <c r="G74" s="164" t="s">
        <v>8</v>
      </c>
      <c r="H74" s="164" t="s">
        <v>8</v>
      </c>
      <c r="I74" s="164" t="s">
        <v>8</v>
      </c>
      <c r="J74" s="164" t="s">
        <v>8</v>
      </c>
      <c r="K74" s="164" t="s">
        <v>8</v>
      </c>
      <c r="L74" s="164" t="s">
        <v>8</v>
      </c>
      <c r="M74" s="164" t="s">
        <v>8</v>
      </c>
      <c r="N74" s="164" t="s">
        <v>8</v>
      </c>
      <c r="O74" s="95"/>
      <c r="P74" s="95"/>
      <c r="Q74" s="95"/>
      <c r="R74" s="95"/>
      <c r="S74" s="95"/>
      <c r="T74" s="95"/>
      <c r="U74" s="95"/>
      <c r="V74" s="95"/>
      <c r="W74" s="95"/>
      <c r="X74" s="95"/>
      <c r="Y74" s="95"/>
      <c r="Z74" s="95"/>
      <c r="AA74" s="96"/>
    </row>
    <row r="75" spans="1:27" s="71" customFormat="1" ht="21.6" customHeight="1">
      <c r="A75" s="69">
        <f>IF(B75&lt;&gt;"",COUNTA($B$19:B75),"")</f>
        <v>56</v>
      </c>
      <c r="B75" s="79" t="s">
        <v>84</v>
      </c>
      <c r="C75" s="164" t="s">
        <v>8</v>
      </c>
      <c r="D75" s="164" t="s">
        <v>8</v>
      </c>
      <c r="E75" s="164" t="s">
        <v>8</v>
      </c>
      <c r="F75" s="164" t="s">
        <v>8</v>
      </c>
      <c r="G75" s="164" t="s">
        <v>8</v>
      </c>
      <c r="H75" s="164" t="s">
        <v>8</v>
      </c>
      <c r="I75" s="164" t="s">
        <v>8</v>
      </c>
      <c r="J75" s="164" t="s">
        <v>8</v>
      </c>
      <c r="K75" s="164" t="s">
        <v>8</v>
      </c>
      <c r="L75" s="164" t="s">
        <v>8</v>
      </c>
      <c r="M75" s="164" t="s">
        <v>8</v>
      </c>
      <c r="N75" s="164" t="s">
        <v>8</v>
      </c>
      <c r="O75" s="95"/>
      <c r="P75" s="95"/>
      <c r="Q75" s="95"/>
      <c r="R75" s="95"/>
      <c r="S75" s="95"/>
      <c r="T75" s="95"/>
      <c r="U75" s="95"/>
      <c r="V75" s="95"/>
      <c r="W75" s="95"/>
      <c r="X75" s="95"/>
      <c r="Y75" s="95"/>
      <c r="Z75" s="95"/>
      <c r="AA75" s="96"/>
    </row>
    <row r="76" spans="1:27" s="71" customFormat="1" ht="21.6" customHeight="1">
      <c r="A76" s="69">
        <f>IF(B76&lt;&gt;"",COUNTA($B$19:B76),"")</f>
        <v>57</v>
      </c>
      <c r="B76" s="79" t="s">
        <v>85</v>
      </c>
      <c r="C76" s="164">
        <v>6.68</v>
      </c>
      <c r="D76" s="164">
        <v>6.72</v>
      </c>
      <c r="E76" s="164">
        <v>1.64</v>
      </c>
      <c r="F76" s="164">
        <v>0.08</v>
      </c>
      <c r="G76" s="164">
        <v>0.06</v>
      </c>
      <c r="H76" s="164">
        <v>2.17</v>
      </c>
      <c r="I76" s="164">
        <v>1.3</v>
      </c>
      <c r="J76" s="164">
        <v>2.99</v>
      </c>
      <c r="K76" s="164">
        <v>2.93</v>
      </c>
      <c r="L76" s="164">
        <v>1.0900000000000001</v>
      </c>
      <c r="M76" s="164">
        <v>0.49</v>
      </c>
      <c r="N76" s="164">
        <v>4.75</v>
      </c>
      <c r="O76" s="95"/>
      <c r="P76" s="95"/>
      <c r="Q76" s="95"/>
      <c r="R76" s="95"/>
      <c r="S76" s="95"/>
      <c r="T76" s="95"/>
      <c r="U76" s="95"/>
      <c r="V76" s="95"/>
      <c r="W76" s="95"/>
      <c r="X76" s="95"/>
      <c r="Y76" s="95"/>
      <c r="Z76" s="95"/>
      <c r="AA76" s="96"/>
    </row>
    <row r="77" spans="1:27" s="71" customFormat="1" ht="21.6" customHeight="1">
      <c r="A77" s="69">
        <f>IF(B77&lt;&gt;"",COUNTA($B$19:B77),"")</f>
        <v>58</v>
      </c>
      <c r="B77" s="79" t="s">
        <v>86</v>
      </c>
      <c r="C77" s="164">
        <v>0.37</v>
      </c>
      <c r="D77" s="164">
        <v>0.22</v>
      </c>
      <c r="E77" s="164">
        <v>0.33</v>
      </c>
      <c r="F77" s="164" t="s">
        <v>8</v>
      </c>
      <c r="G77" s="164" t="s">
        <v>8</v>
      </c>
      <c r="H77" s="164">
        <v>7.0000000000000007E-2</v>
      </c>
      <c r="I77" s="164">
        <v>0.2</v>
      </c>
      <c r="J77" s="164">
        <v>0.52</v>
      </c>
      <c r="K77" s="164">
        <v>1.36</v>
      </c>
      <c r="L77" s="164">
        <v>0.28999999999999998</v>
      </c>
      <c r="M77" s="164" t="s">
        <v>8</v>
      </c>
      <c r="N77" s="164">
        <v>7.0000000000000007E-2</v>
      </c>
      <c r="O77" s="95"/>
      <c r="P77" s="95"/>
      <c r="Q77" s="95"/>
      <c r="R77" s="95"/>
      <c r="S77" s="95"/>
      <c r="T77" s="95"/>
      <c r="U77" s="95"/>
      <c r="V77" s="95"/>
      <c r="W77" s="95"/>
      <c r="X77" s="95"/>
      <c r="Y77" s="95"/>
      <c r="Z77" s="95"/>
      <c r="AA77" s="96"/>
    </row>
    <row r="78" spans="1:27" s="71" customFormat="1" ht="11.1" customHeight="1">
      <c r="A78" s="69">
        <f>IF(B78&lt;&gt;"",COUNTA($B$19:B78),"")</f>
        <v>59</v>
      </c>
      <c r="B78" s="78" t="s">
        <v>87</v>
      </c>
      <c r="C78" s="164">
        <v>2.63</v>
      </c>
      <c r="D78" s="164">
        <v>3.26</v>
      </c>
      <c r="E78" s="164">
        <v>1.3</v>
      </c>
      <c r="F78" s="164">
        <v>0.08</v>
      </c>
      <c r="G78" s="164">
        <v>0.43</v>
      </c>
      <c r="H78" s="164">
        <v>1.6</v>
      </c>
      <c r="I78" s="164">
        <v>1.0900000000000001</v>
      </c>
      <c r="J78" s="164">
        <v>1.98</v>
      </c>
      <c r="K78" s="164">
        <v>1.0900000000000001</v>
      </c>
      <c r="L78" s="164">
        <v>1.6</v>
      </c>
      <c r="M78" s="164">
        <v>0.28999999999999998</v>
      </c>
      <c r="N78" s="164">
        <v>1</v>
      </c>
      <c r="O78" s="95"/>
      <c r="P78" s="95"/>
      <c r="Q78" s="95"/>
      <c r="R78" s="95"/>
      <c r="S78" s="95"/>
      <c r="T78" s="95"/>
      <c r="U78" s="95"/>
      <c r="V78" s="95"/>
      <c r="W78" s="95"/>
      <c r="X78" s="95"/>
      <c r="Y78" s="95"/>
      <c r="Z78" s="95"/>
      <c r="AA78" s="96"/>
    </row>
    <row r="79" spans="1:27" s="71" customFormat="1" ht="11.1" customHeight="1">
      <c r="A79" s="69">
        <f>IF(B79&lt;&gt;"",COUNTA($B$19:B79),"")</f>
        <v>60</v>
      </c>
      <c r="B79" s="78" t="s">
        <v>88</v>
      </c>
      <c r="C79" s="164">
        <v>51.42</v>
      </c>
      <c r="D79" s="164">
        <v>32.57</v>
      </c>
      <c r="E79" s="164">
        <v>32.340000000000003</v>
      </c>
      <c r="F79" s="164">
        <v>5.9</v>
      </c>
      <c r="G79" s="164">
        <v>9.9499999999999993</v>
      </c>
      <c r="H79" s="164">
        <v>34.18</v>
      </c>
      <c r="I79" s="164">
        <v>38.28</v>
      </c>
      <c r="J79" s="164">
        <v>54.4</v>
      </c>
      <c r="K79" s="164">
        <v>36.51</v>
      </c>
      <c r="L79" s="164">
        <v>29.29</v>
      </c>
      <c r="M79" s="164">
        <v>19.510000000000002</v>
      </c>
      <c r="N79" s="164">
        <v>11.87</v>
      </c>
      <c r="O79" s="95"/>
      <c r="P79" s="95"/>
      <c r="Q79" s="95"/>
      <c r="R79" s="95"/>
      <c r="S79" s="95"/>
      <c r="T79" s="95"/>
      <c r="U79" s="95"/>
      <c r="V79" s="95"/>
      <c r="W79" s="95"/>
      <c r="X79" s="95"/>
      <c r="Y79" s="95"/>
      <c r="Z79" s="95"/>
      <c r="AA79" s="96"/>
    </row>
    <row r="80" spans="1:27" s="71" customFormat="1" ht="11.1" customHeight="1">
      <c r="A80" s="69">
        <f>IF(B80&lt;&gt;"",COUNTA($B$19:B80),"")</f>
        <v>61</v>
      </c>
      <c r="B80" s="78" t="s">
        <v>74</v>
      </c>
      <c r="C80" s="164">
        <v>44.65</v>
      </c>
      <c r="D80" s="164">
        <v>25.19</v>
      </c>
      <c r="E80" s="164">
        <v>28.28</v>
      </c>
      <c r="F80" s="164">
        <v>5.24</v>
      </c>
      <c r="G80" s="164">
        <v>9.1999999999999993</v>
      </c>
      <c r="H80" s="164">
        <v>31.2</v>
      </c>
      <c r="I80" s="164">
        <v>33.24</v>
      </c>
      <c r="J80" s="164">
        <v>47.46</v>
      </c>
      <c r="K80" s="164">
        <v>31.96</v>
      </c>
      <c r="L80" s="164">
        <v>24.39</v>
      </c>
      <c r="M80" s="164">
        <v>18.55</v>
      </c>
      <c r="N80" s="164">
        <v>9.8800000000000008</v>
      </c>
      <c r="O80" s="95"/>
      <c r="P80" s="95"/>
      <c r="Q80" s="95"/>
      <c r="R80" s="95"/>
      <c r="S80" s="95"/>
      <c r="T80" s="95"/>
      <c r="U80" s="95"/>
      <c r="V80" s="95"/>
      <c r="W80" s="95"/>
      <c r="X80" s="95"/>
      <c r="Y80" s="95"/>
      <c r="Z80" s="95"/>
      <c r="AA80" s="96"/>
    </row>
    <row r="81" spans="1:27" s="71" customFormat="1" ht="20.100000000000001" customHeight="1">
      <c r="A81" s="70">
        <f>IF(B81&lt;&gt;"",COUNTA($B$19:B81),"")</f>
        <v>62</v>
      </c>
      <c r="B81" s="80" t="s">
        <v>89</v>
      </c>
      <c r="C81" s="165">
        <v>16.45</v>
      </c>
      <c r="D81" s="165">
        <v>17.579999999999998</v>
      </c>
      <c r="E81" s="165">
        <v>7.34</v>
      </c>
      <c r="F81" s="165">
        <v>0.82</v>
      </c>
      <c r="G81" s="165">
        <v>1.25</v>
      </c>
      <c r="H81" s="165">
        <v>6.82</v>
      </c>
      <c r="I81" s="165">
        <v>7.62</v>
      </c>
      <c r="J81" s="165">
        <v>12.42</v>
      </c>
      <c r="K81" s="165">
        <v>9.9499999999999993</v>
      </c>
      <c r="L81" s="165">
        <v>7.88</v>
      </c>
      <c r="M81" s="165">
        <v>1.74</v>
      </c>
      <c r="N81" s="165">
        <v>7.82</v>
      </c>
      <c r="O81" s="95"/>
      <c r="P81" s="95"/>
      <c r="Q81" s="95"/>
      <c r="R81" s="95"/>
      <c r="S81" s="95"/>
      <c r="T81" s="95"/>
      <c r="U81" s="95"/>
      <c r="V81" s="95"/>
      <c r="W81" s="95"/>
      <c r="X81" s="95"/>
      <c r="Y81" s="95"/>
      <c r="Z81" s="95"/>
      <c r="AA81" s="96"/>
    </row>
    <row r="82" spans="1:27" s="87" customFormat="1" ht="11.1" customHeight="1">
      <c r="A82" s="69">
        <f>IF(B82&lt;&gt;"",COUNTA($B$19:B82),"")</f>
        <v>63</v>
      </c>
      <c r="B82" s="78" t="s">
        <v>90</v>
      </c>
      <c r="C82" s="164">
        <v>34</v>
      </c>
      <c r="D82" s="164">
        <v>40.840000000000003</v>
      </c>
      <c r="E82" s="164">
        <v>20.45</v>
      </c>
      <c r="F82" s="164">
        <v>2.36</v>
      </c>
      <c r="G82" s="164">
        <v>2.54</v>
      </c>
      <c r="H82" s="164">
        <v>6.41</v>
      </c>
      <c r="I82" s="164">
        <v>13.46</v>
      </c>
      <c r="J82" s="164">
        <v>11.03</v>
      </c>
      <c r="K82" s="164">
        <v>110.06</v>
      </c>
      <c r="L82" s="164">
        <v>15.71</v>
      </c>
      <c r="M82" s="164">
        <v>7.68</v>
      </c>
      <c r="N82" s="164">
        <v>7.39</v>
      </c>
      <c r="O82" s="97"/>
      <c r="P82" s="97"/>
      <c r="Q82" s="97"/>
      <c r="R82" s="97"/>
      <c r="S82" s="97"/>
      <c r="T82" s="97"/>
      <c r="U82" s="97"/>
      <c r="V82" s="97"/>
      <c r="W82" s="97"/>
      <c r="X82" s="97"/>
      <c r="Y82" s="97"/>
      <c r="Z82" s="97"/>
      <c r="AA82" s="98"/>
    </row>
    <row r="83" spans="1:27" s="87" customFormat="1" ht="11.1" customHeight="1">
      <c r="A83" s="69">
        <f>IF(B83&lt;&gt;"",COUNTA($B$19:B83),"")</f>
        <v>64</v>
      </c>
      <c r="B83" s="78" t="s">
        <v>91</v>
      </c>
      <c r="C83" s="164" t="s">
        <v>8</v>
      </c>
      <c r="D83" s="164" t="s">
        <v>8</v>
      </c>
      <c r="E83" s="164" t="s">
        <v>8</v>
      </c>
      <c r="F83" s="164" t="s">
        <v>8</v>
      </c>
      <c r="G83" s="164" t="s">
        <v>8</v>
      </c>
      <c r="H83" s="164" t="s">
        <v>8</v>
      </c>
      <c r="I83" s="164" t="s">
        <v>8</v>
      </c>
      <c r="J83" s="164" t="s">
        <v>8</v>
      </c>
      <c r="K83" s="164" t="s">
        <v>8</v>
      </c>
      <c r="L83" s="164" t="s">
        <v>8</v>
      </c>
      <c r="M83" s="164" t="s">
        <v>8</v>
      </c>
      <c r="N83" s="164" t="s">
        <v>8</v>
      </c>
      <c r="O83" s="97"/>
      <c r="P83" s="97"/>
      <c r="Q83" s="97"/>
      <c r="R83" s="97"/>
      <c r="S83" s="97"/>
      <c r="T83" s="97"/>
      <c r="U83" s="97"/>
      <c r="V83" s="97"/>
      <c r="W83" s="97"/>
      <c r="X83" s="97"/>
      <c r="Y83" s="97"/>
      <c r="Z83" s="97"/>
      <c r="AA83" s="98"/>
    </row>
    <row r="84" spans="1:27" s="87" customFormat="1" ht="11.1" customHeight="1">
      <c r="A84" s="69">
        <f>IF(B84&lt;&gt;"",COUNTA($B$19:B84),"")</f>
        <v>65</v>
      </c>
      <c r="B84" s="78" t="s">
        <v>92</v>
      </c>
      <c r="C84" s="164">
        <v>6.23</v>
      </c>
      <c r="D84" s="164">
        <v>0.92</v>
      </c>
      <c r="E84" s="164">
        <v>6.57</v>
      </c>
      <c r="F84" s="164">
        <v>1.84</v>
      </c>
      <c r="G84" s="164">
        <v>1.8</v>
      </c>
      <c r="H84" s="164">
        <v>0.61</v>
      </c>
      <c r="I84" s="164">
        <v>5.67</v>
      </c>
      <c r="J84" s="164">
        <v>8.84</v>
      </c>
      <c r="K84" s="164">
        <v>0.7</v>
      </c>
      <c r="L84" s="164">
        <v>17.170000000000002</v>
      </c>
      <c r="M84" s="164">
        <v>0.93</v>
      </c>
      <c r="N84" s="164">
        <v>0.35</v>
      </c>
      <c r="O84" s="97"/>
      <c r="P84" s="97"/>
      <c r="Q84" s="97"/>
      <c r="R84" s="97"/>
      <c r="S84" s="97"/>
      <c r="T84" s="97"/>
      <c r="U84" s="97"/>
      <c r="V84" s="97"/>
      <c r="W84" s="97"/>
      <c r="X84" s="97"/>
      <c r="Y84" s="97"/>
      <c r="Z84" s="97"/>
      <c r="AA84" s="98"/>
    </row>
    <row r="85" spans="1:27" s="87" customFormat="1" ht="11.1" customHeight="1">
      <c r="A85" s="69">
        <f>IF(B85&lt;&gt;"",COUNTA($B$19:B85),"")</f>
        <v>66</v>
      </c>
      <c r="B85" s="78" t="s">
        <v>74</v>
      </c>
      <c r="C85" s="164">
        <v>1.03</v>
      </c>
      <c r="D85" s="164" t="s">
        <v>8</v>
      </c>
      <c r="E85" s="164">
        <v>0.77</v>
      </c>
      <c r="F85" s="164">
        <v>1.84</v>
      </c>
      <c r="G85" s="164" t="s">
        <v>8</v>
      </c>
      <c r="H85" s="164" t="s">
        <v>8</v>
      </c>
      <c r="I85" s="164">
        <v>4.6399999999999997</v>
      </c>
      <c r="J85" s="164">
        <v>0.56999999999999995</v>
      </c>
      <c r="K85" s="164" t="s">
        <v>8</v>
      </c>
      <c r="L85" s="164" t="s">
        <v>8</v>
      </c>
      <c r="M85" s="164">
        <v>0.84</v>
      </c>
      <c r="N85" s="164" t="s">
        <v>8</v>
      </c>
      <c r="O85" s="97"/>
      <c r="P85" s="97"/>
      <c r="Q85" s="97"/>
      <c r="R85" s="97"/>
      <c r="S85" s="97"/>
      <c r="T85" s="97"/>
      <c r="U85" s="97"/>
      <c r="V85" s="97"/>
      <c r="W85" s="97"/>
      <c r="X85" s="97"/>
      <c r="Y85" s="97"/>
      <c r="Z85" s="97"/>
      <c r="AA85" s="98"/>
    </row>
    <row r="86" spans="1:27" s="71" customFormat="1" ht="20.100000000000001" customHeight="1">
      <c r="A86" s="70">
        <f>IF(B86&lt;&gt;"",COUNTA($B$19:B86),"")</f>
        <v>67</v>
      </c>
      <c r="B86" s="80" t="s">
        <v>93</v>
      </c>
      <c r="C86" s="165">
        <v>39.21</v>
      </c>
      <c r="D86" s="165">
        <v>41.76</v>
      </c>
      <c r="E86" s="165">
        <v>26.25</v>
      </c>
      <c r="F86" s="165">
        <v>2.36</v>
      </c>
      <c r="G86" s="165">
        <v>4.34</v>
      </c>
      <c r="H86" s="165">
        <v>7.03</v>
      </c>
      <c r="I86" s="165">
        <v>14.48</v>
      </c>
      <c r="J86" s="165">
        <v>19.3</v>
      </c>
      <c r="K86" s="165">
        <v>110.76</v>
      </c>
      <c r="L86" s="165">
        <v>32.880000000000003</v>
      </c>
      <c r="M86" s="165">
        <v>7.77</v>
      </c>
      <c r="N86" s="165">
        <v>7.74</v>
      </c>
      <c r="O86" s="95"/>
      <c r="P86" s="95"/>
      <c r="Q86" s="95"/>
      <c r="R86" s="95"/>
      <c r="S86" s="95"/>
      <c r="T86" s="95"/>
      <c r="U86" s="95"/>
      <c r="V86" s="95"/>
      <c r="W86" s="95"/>
      <c r="X86" s="95"/>
      <c r="Y86" s="95"/>
      <c r="Z86" s="95"/>
      <c r="AA86" s="96"/>
    </row>
    <row r="87" spans="1:27" s="71" customFormat="1" ht="20.100000000000001" customHeight="1">
      <c r="A87" s="70">
        <f>IF(B87&lt;&gt;"",COUNTA($B$19:B87),"")</f>
        <v>68</v>
      </c>
      <c r="B87" s="80" t="s">
        <v>94</v>
      </c>
      <c r="C87" s="165">
        <v>55.66</v>
      </c>
      <c r="D87" s="165">
        <v>59.34</v>
      </c>
      <c r="E87" s="165">
        <v>33.590000000000003</v>
      </c>
      <c r="F87" s="165">
        <v>3.18</v>
      </c>
      <c r="G87" s="165">
        <v>5.59</v>
      </c>
      <c r="H87" s="165">
        <v>13.85</v>
      </c>
      <c r="I87" s="165">
        <v>22.1</v>
      </c>
      <c r="J87" s="165">
        <v>31.72</v>
      </c>
      <c r="K87" s="165">
        <v>120.7</v>
      </c>
      <c r="L87" s="165">
        <v>40.76</v>
      </c>
      <c r="M87" s="165">
        <v>9.52</v>
      </c>
      <c r="N87" s="165">
        <v>15.56</v>
      </c>
      <c r="O87" s="95"/>
      <c r="P87" s="95"/>
      <c r="Q87" s="95"/>
      <c r="R87" s="95"/>
      <c r="S87" s="95"/>
      <c r="T87" s="95"/>
      <c r="U87" s="95"/>
      <c r="V87" s="95"/>
      <c r="W87" s="95"/>
      <c r="X87" s="95"/>
      <c r="Y87" s="95"/>
      <c r="Z87" s="95"/>
      <c r="AA87" s="96"/>
    </row>
    <row r="88" spans="1:27" s="71" customFormat="1" ht="20.100000000000001" customHeight="1">
      <c r="A88" s="70">
        <f>IF(B88&lt;&gt;"",COUNTA($B$19:B88),"")</f>
        <v>69</v>
      </c>
      <c r="B88" s="80" t="s">
        <v>95</v>
      </c>
      <c r="C88" s="165">
        <v>-272.70999999999998</v>
      </c>
      <c r="D88" s="165">
        <v>-198.02</v>
      </c>
      <c r="E88" s="165">
        <v>-138.94</v>
      </c>
      <c r="F88" s="165">
        <v>-105.33</v>
      </c>
      <c r="G88" s="165">
        <v>-107.9</v>
      </c>
      <c r="H88" s="165">
        <v>-132.87</v>
      </c>
      <c r="I88" s="165">
        <v>-117.72</v>
      </c>
      <c r="J88" s="165">
        <v>-126.28</v>
      </c>
      <c r="K88" s="165">
        <v>-302.47000000000003</v>
      </c>
      <c r="L88" s="165">
        <v>-114.36</v>
      </c>
      <c r="M88" s="165">
        <v>-15.52</v>
      </c>
      <c r="N88" s="165">
        <v>-141.93</v>
      </c>
      <c r="O88" s="95"/>
      <c r="P88" s="95"/>
      <c r="Q88" s="95"/>
      <c r="R88" s="95"/>
      <c r="S88" s="95"/>
      <c r="T88" s="95"/>
      <c r="U88" s="95"/>
      <c r="V88" s="95"/>
      <c r="W88" s="95"/>
      <c r="X88" s="95"/>
      <c r="Y88" s="95"/>
      <c r="Z88" s="95"/>
      <c r="AA88" s="96"/>
    </row>
    <row r="89" spans="1:27" s="87" customFormat="1" ht="24.95" customHeight="1">
      <c r="A89" s="69">
        <f>IF(B89&lt;&gt;"",COUNTA($B$19:B89),"")</f>
        <v>70</v>
      </c>
      <c r="B89" s="81" t="s">
        <v>96</v>
      </c>
      <c r="C89" s="166">
        <v>-207.98</v>
      </c>
      <c r="D89" s="166">
        <v>-186.5</v>
      </c>
      <c r="E89" s="166">
        <v>-90.59</v>
      </c>
      <c r="F89" s="166">
        <v>-102.02</v>
      </c>
      <c r="G89" s="166">
        <v>-103.54</v>
      </c>
      <c r="H89" s="166">
        <v>-102.3</v>
      </c>
      <c r="I89" s="166">
        <v>-98.55</v>
      </c>
      <c r="J89" s="166">
        <v>-81.39</v>
      </c>
      <c r="K89" s="166">
        <v>-75.95</v>
      </c>
      <c r="L89" s="166">
        <v>-79.709999999999994</v>
      </c>
      <c r="M89" s="166">
        <v>2.25</v>
      </c>
      <c r="N89" s="166">
        <v>-123.73</v>
      </c>
      <c r="O89" s="97"/>
      <c r="P89" s="97"/>
      <c r="Q89" s="97"/>
      <c r="R89" s="97"/>
      <c r="S89" s="97"/>
      <c r="T89" s="97"/>
      <c r="U89" s="97"/>
      <c r="V89" s="97"/>
      <c r="W89" s="97"/>
      <c r="X89" s="97"/>
      <c r="Y89" s="97"/>
      <c r="Z89" s="97"/>
      <c r="AA89" s="98"/>
    </row>
    <row r="90" spans="1:27" s="87" customFormat="1" ht="18" customHeight="1">
      <c r="A90" s="69">
        <f>IF(B90&lt;&gt;"",COUNTA($B$19:B90),"")</f>
        <v>71</v>
      </c>
      <c r="B90" s="78" t="s">
        <v>97</v>
      </c>
      <c r="C90" s="164">
        <v>4.25</v>
      </c>
      <c r="D90" s="164" t="s">
        <v>8</v>
      </c>
      <c r="E90" s="164">
        <v>3.03</v>
      </c>
      <c r="F90" s="164" t="s">
        <v>8</v>
      </c>
      <c r="G90" s="164" t="s">
        <v>8</v>
      </c>
      <c r="H90" s="164" t="s">
        <v>8</v>
      </c>
      <c r="I90" s="164" t="s">
        <v>8</v>
      </c>
      <c r="J90" s="164" t="s">
        <v>8</v>
      </c>
      <c r="K90" s="164">
        <v>28.38</v>
      </c>
      <c r="L90" s="164" t="s">
        <v>8</v>
      </c>
      <c r="M90" s="164">
        <v>3.72</v>
      </c>
      <c r="N90" s="164" t="s">
        <v>8</v>
      </c>
      <c r="O90" s="97"/>
      <c r="P90" s="97"/>
      <c r="Q90" s="97"/>
      <c r="R90" s="97"/>
      <c r="S90" s="97"/>
      <c r="T90" s="97"/>
      <c r="U90" s="97"/>
      <c r="V90" s="97"/>
      <c r="W90" s="97"/>
      <c r="X90" s="97"/>
      <c r="Y90" s="97"/>
      <c r="Z90" s="97"/>
      <c r="AA90" s="98"/>
    </row>
    <row r="91" spans="1:27" ht="11.1" customHeight="1">
      <c r="A91" s="69">
        <f>IF(B91&lt;&gt;"",COUNTA($B$19:B91),"")</f>
        <v>72</v>
      </c>
      <c r="B91" s="78" t="s">
        <v>98</v>
      </c>
      <c r="C91" s="164">
        <v>1.43</v>
      </c>
      <c r="D91" s="164" t="s">
        <v>8</v>
      </c>
      <c r="E91" s="164">
        <v>1.44</v>
      </c>
      <c r="F91" s="164" t="s">
        <v>8</v>
      </c>
      <c r="G91" s="164">
        <v>0.45</v>
      </c>
      <c r="H91" s="164">
        <v>0.71</v>
      </c>
      <c r="I91" s="164">
        <v>2.82</v>
      </c>
      <c r="J91" s="164">
        <v>4.82</v>
      </c>
      <c r="K91" s="164" t="s">
        <v>8</v>
      </c>
      <c r="L91" s="164">
        <v>0.43</v>
      </c>
      <c r="M91" s="164">
        <v>0.54</v>
      </c>
      <c r="N91" s="164" t="s">
        <v>8</v>
      </c>
    </row>
  </sheetData>
  <mergeCells count="28">
    <mergeCell ref="C55:H55"/>
    <mergeCell ref="I55:N55"/>
    <mergeCell ref="I4:L5"/>
    <mergeCell ref="M4:M16"/>
    <mergeCell ref="N4:N16"/>
    <mergeCell ref="H6:H13"/>
    <mergeCell ref="I6:I13"/>
    <mergeCell ref="K6:K13"/>
    <mergeCell ref="L6:L13"/>
    <mergeCell ref="F6:F13"/>
    <mergeCell ref="G6:G13"/>
    <mergeCell ref="J6:J13"/>
    <mergeCell ref="I14:L16"/>
    <mergeCell ref="F4:H5"/>
    <mergeCell ref="I18:N18"/>
    <mergeCell ref="F14:H16"/>
    <mergeCell ref="A1:B1"/>
    <mergeCell ref="C1:H1"/>
    <mergeCell ref="I1:N1"/>
    <mergeCell ref="I2:N3"/>
    <mergeCell ref="C2:H3"/>
    <mergeCell ref="A2:B3"/>
    <mergeCell ref="C18:H18"/>
    <mergeCell ref="A4:A16"/>
    <mergeCell ref="B4:B16"/>
    <mergeCell ref="C4:C16"/>
    <mergeCell ref="D4:D16"/>
    <mergeCell ref="E4:E1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AA91"/>
  <sheetViews>
    <sheetView zoomScale="140" zoomScaleNormal="140" workbookViewId="0">
      <pane xSplit="2" ySplit="17" topLeftCell="C18" activePane="bottomRight" state="frozen"/>
      <selection activeCell="C19" sqref="C19:G19"/>
      <selection pane="topRight" activeCell="C19" sqref="C19:G19"/>
      <selection pane="bottomLeft" activeCell="C19" sqref="C19:G19"/>
      <selection pane="bottomRight" activeCell="C18" sqref="C18:H18"/>
    </sheetView>
  </sheetViews>
  <sheetFormatPr baseColWidth="10" defaultColWidth="11.42578125" defaultRowHeight="11.25"/>
  <cols>
    <col min="1" max="1" width="3.5703125" style="83" customWidth="1"/>
    <col min="2" max="2" width="36.5703125" style="77" customWidth="1"/>
    <col min="3" max="3" width="9.42578125" style="77" customWidth="1"/>
    <col min="4" max="8" width="8.42578125" style="77" customWidth="1"/>
    <col min="9" max="12" width="8.7109375" style="77" customWidth="1"/>
    <col min="13" max="13" width="8.28515625" style="77" customWidth="1"/>
    <col min="14" max="14" width="8.7109375" style="77" customWidth="1"/>
    <col min="15" max="27" width="11.42578125" style="94"/>
    <col min="28" max="16384" width="11.42578125" style="77"/>
  </cols>
  <sheetData>
    <row r="1" spans="1:27" s="74" customFormat="1" ht="35.1" customHeight="1">
      <c r="A1" s="218" t="s">
        <v>54</v>
      </c>
      <c r="B1" s="219"/>
      <c r="C1" s="220" t="str">
        <f>"Auszahlungen und Einzahlungen 
der Gemeinden und Gemeindeverbände "&amp;Deckblatt!A7&amp;"  
nach Gebietskörperschaften und Produktbereichen"</f>
        <v>Auszahlungen und Einzahlungen 
der Gemeinden und Gemeindeverbände 2022  
nach Gebietskörperschaften und Produktbereichen</v>
      </c>
      <c r="D1" s="220"/>
      <c r="E1" s="220"/>
      <c r="F1" s="220"/>
      <c r="G1" s="220"/>
      <c r="H1" s="221"/>
      <c r="I1" s="222" t="str">
        <f>"Auszahlungen und Einzahlungen 
der Gemeinden und Gemeindeverbände "&amp;Deckblatt!A7&amp;" 
nach Gebietskörperschaften und Produktbereichen"</f>
        <v>Auszahlungen und Einzahlungen 
der Gemeinden und Gemeindeverbände 2022 
nach Gebietskörperschaften und Produktbereichen</v>
      </c>
      <c r="J1" s="220"/>
      <c r="K1" s="220"/>
      <c r="L1" s="220"/>
      <c r="M1" s="220"/>
      <c r="N1" s="221"/>
      <c r="O1" s="93"/>
      <c r="P1" s="93"/>
      <c r="Q1" s="93"/>
      <c r="R1" s="93"/>
      <c r="S1" s="93"/>
      <c r="T1" s="93"/>
      <c r="U1" s="93"/>
      <c r="V1" s="93"/>
      <c r="W1" s="93"/>
      <c r="X1" s="93"/>
      <c r="Y1" s="93"/>
      <c r="Z1" s="93"/>
      <c r="AA1" s="93"/>
    </row>
    <row r="2" spans="1:27" s="74" customFormat="1" ht="15" customHeight="1">
      <c r="A2" s="218" t="s">
        <v>41</v>
      </c>
      <c r="B2" s="219"/>
      <c r="C2" s="220" t="s">
        <v>125</v>
      </c>
      <c r="D2" s="220"/>
      <c r="E2" s="220"/>
      <c r="F2" s="220"/>
      <c r="G2" s="220"/>
      <c r="H2" s="221"/>
      <c r="I2" s="222" t="s">
        <v>125</v>
      </c>
      <c r="J2" s="220"/>
      <c r="K2" s="220"/>
      <c r="L2" s="220"/>
      <c r="M2" s="220"/>
      <c r="N2" s="221"/>
      <c r="O2" s="93"/>
      <c r="P2" s="93"/>
      <c r="Q2" s="93"/>
      <c r="R2" s="93"/>
      <c r="S2" s="93"/>
      <c r="T2" s="93"/>
      <c r="U2" s="93"/>
      <c r="V2" s="93"/>
      <c r="W2" s="93"/>
      <c r="X2" s="93"/>
      <c r="Y2" s="93"/>
      <c r="Z2" s="93"/>
      <c r="AA2" s="93"/>
    </row>
    <row r="3" spans="1:27" s="74" customFormat="1" ht="15" customHeight="1">
      <c r="A3" s="218"/>
      <c r="B3" s="219"/>
      <c r="C3" s="220"/>
      <c r="D3" s="220"/>
      <c r="E3" s="220"/>
      <c r="F3" s="220"/>
      <c r="G3" s="220"/>
      <c r="H3" s="221"/>
      <c r="I3" s="222"/>
      <c r="J3" s="220"/>
      <c r="K3" s="220"/>
      <c r="L3" s="220"/>
      <c r="M3" s="220"/>
      <c r="N3" s="221"/>
      <c r="O3" s="93"/>
      <c r="P3" s="93"/>
      <c r="Q3" s="93"/>
      <c r="R3" s="93"/>
      <c r="S3" s="93"/>
      <c r="T3" s="93"/>
      <c r="U3" s="93"/>
      <c r="V3" s="93"/>
      <c r="W3" s="93"/>
      <c r="X3" s="93"/>
      <c r="Y3" s="93"/>
      <c r="Z3" s="93"/>
      <c r="AA3" s="93"/>
    </row>
    <row r="4" spans="1:27" s="74" customFormat="1" ht="11.45" customHeight="1">
      <c r="A4" s="212" t="s">
        <v>28</v>
      </c>
      <c r="B4" s="213" t="s">
        <v>116</v>
      </c>
      <c r="C4" s="213" t="s">
        <v>1</v>
      </c>
      <c r="D4" s="217" t="s">
        <v>33</v>
      </c>
      <c r="E4" s="217" t="s">
        <v>34</v>
      </c>
      <c r="F4" s="223" t="s">
        <v>2</v>
      </c>
      <c r="G4" s="223"/>
      <c r="H4" s="224"/>
      <c r="I4" s="225" t="s">
        <v>2</v>
      </c>
      <c r="J4" s="223"/>
      <c r="K4" s="223"/>
      <c r="L4" s="223"/>
      <c r="M4" s="223" t="s">
        <v>35</v>
      </c>
      <c r="N4" s="224" t="s">
        <v>36</v>
      </c>
      <c r="O4" s="93"/>
      <c r="P4" s="93"/>
      <c r="Q4" s="93"/>
      <c r="R4" s="93"/>
      <c r="S4" s="93"/>
      <c r="T4" s="93"/>
      <c r="U4" s="93"/>
      <c r="V4" s="93"/>
      <c r="W4" s="93"/>
      <c r="X4" s="93"/>
      <c r="Y4" s="93"/>
      <c r="Z4" s="93"/>
      <c r="AA4" s="93"/>
    </row>
    <row r="5" spans="1:27" s="74" customFormat="1" ht="11.45" customHeight="1">
      <c r="A5" s="212"/>
      <c r="B5" s="213"/>
      <c r="C5" s="213"/>
      <c r="D5" s="217"/>
      <c r="E5" s="217"/>
      <c r="F5" s="223"/>
      <c r="G5" s="223"/>
      <c r="H5" s="224"/>
      <c r="I5" s="225"/>
      <c r="J5" s="223"/>
      <c r="K5" s="223"/>
      <c r="L5" s="223"/>
      <c r="M5" s="223"/>
      <c r="N5" s="224"/>
      <c r="O5" s="93"/>
      <c r="P5" s="93"/>
      <c r="Q5" s="93"/>
      <c r="R5" s="93"/>
      <c r="S5" s="93"/>
      <c r="T5" s="93"/>
      <c r="U5" s="93"/>
      <c r="V5" s="93"/>
      <c r="W5" s="93"/>
      <c r="X5" s="93"/>
      <c r="Y5" s="93"/>
      <c r="Z5" s="93"/>
      <c r="AA5" s="93"/>
    </row>
    <row r="6" spans="1:27" s="74" customFormat="1" ht="11.45" customHeight="1">
      <c r="A6" s="212"/>
      <c r="B6" s="213"/>
      <c r="C6" s="213"/>
      <c r="D6" s="217"/>
      <c r="E6" s="217"/>
      <c r="F6" s="217" t="s">
        <v>3</v>
      </c>
      <c r="G6" s="217" t="s">
        <v>970</v>
      </c>
      <c r="H6" s="216" t="s">
        <v>971</v>
      </c>
      <c r="I6" s="212" t="s">
        <v>972</v>
      </c>
      <c r="J6" s="217" t="s">
        <v>973</v>
      </c>
      <c r="K6" s="217" t="s">
        <v>974</v>
      </c>
      <c r="L6" s="217" t="s">
        <v>975</v>
      </c>
      <c r="M6" s="223"/>
      <c r="N6" s="224"/>
      <c r="O6" s="93"/>
      <c r="P6" s="93"/>
      <c r="Q6" s="93"/>
      <c r="R6" s="93"/>
      <c r="S6" s="93"/>
      <c r="T6" s="93"/>
      <c r="U6" s="93"/>
      <c r="V6" s="93"/>
      <c r="W6" s="93"/>
      <c r="X6" s="93"/>
      <c r="Y6" s="93"/>
      <c r="Z6" s="93"/>
      <c r="AA6" s="93"/>
    </row>
    <row r="7" spans="1:27" s="74" customFormat="1" ht="11.45" customHeight="1">
      <c r="A7" s="212"/>
      <c r="B7" s="213"/>
      <c r="C7" s="213"/>
      <c r="D7" s="217"/>
      <c r="E7" s="217"/>
      <c r="F7" s="217"/>
      <c r="G7" s="217"/>
      <c r="H7" s="216"/>
      <c r="I7" s="212"/>
      <c r="J7" s="217"/>
      <c r="K7" s="217"/>
      <c r="L7" s="217"/>
      <c r="M7" s="223"/>
      <c r="N7" s="224"/>
      <c r="O7" s="93"/>
      <c r="P7" s="93"/>
      <c r="Q7" s="93"/>
      <c r="R7" s="93"/>
      <c r="S7" s="93"/>
      <c r="T7" s="93"/>
      <c r="U7" s="93"/>
      <c r="V7" s="93"/>
      <c r="W7" s="93"/>
      <c r="X7" s="93"/>
      <c r="Y7" s="93"/>
      <c r="Z7" s="93"/>
      <c r="AA7" s="93"/>
    </row>
    <row r="8" spans="1:27" s="74" customFormat="1" ht="11.45" customHeight="1">
      <c r="A8" s="212"/>
      <c r="B8" s="213"/>
      <c r="C8" s="213"/>
      <c r="D8" s="217"/>
      <c r="E8" s="217"/>
      <c r="F8" s="217"/>
      <c r="G8" s="217"/>
      <c r="H8" s="216"/>
      <c r="I8" s="212"/>
      <c r="J8" s="217"/>
      <c r="K8" s="217"/>
      <c r="L8" s="217"/>
      <c r="M8" s="223"/>
      <c r="N8" s="224"/>
      <c r="O8" s="93"/>
      <c r="P8" s="93"/>
      <c r="Q8" s="93"/>
      <c r="R8" s="93"/>
      <c r="S8" s="93"/>
      <c r="T8" s="93"/>
      <c r="U8" s="93"/>
      <c r="V8" s="93"/>
      <c r="W8" s="93"/>
      <c r="X8" s="93"/>
      <c r="Y8" s="93"/>
      <c r="Z8" s="93"/>
      <c r="AA8" s="93"/>
    </row>
    <row r="9" spans="1:27" s="74" customFormat="1" ht="11.45" customHeight="1">
      <c r="A9" s="212"/>
      <c r="B9" s="213"/>
      <c r="C9" s="213"/>
      <c r="D9" s="217"/>
      <c r="E9" s="217"/>
      <c r="F9" s="217"/>
      <c r="G9" s="217"/>
      <c r="H9" s="216"/>
      <c r="I9" s="212"/>
      <c r="J9" s="217"/>
      <c r="K9" s="217"/>
      <c r="L9" s="217"/>
      <c r="M9" s="223"/>
      <c r="N9" s="224"/>
      <c r="O9" s="93"/>
      <c r="P9" s="93"/>
      <c r="Q9" s="93"/>
      <c r="R9" s="93"/>
      <c r="S9" s="93"/>
      <c r="T9" s="93"/>
      <c r="U9" s="93"/>
      <c r="V9" s="93"/>
      <c r="W9" s="93"/>
      <c r="X9" s="93"/>
      <c r="Y9" s="93"/>
      <c r="Z9" s="93"/>
      <c r="AA9" s="93"/>
    </row>
    <row r="10" spans="1:27" s="74" customFormat="1" ht="11.45" customHeight="1">
      <c r="A10" s="212"/>
      <c r="B10" s="213"/>
      <c r="C10" s="213"/>
      <c r="D10" s="217"/>
      <c r="E10" s="217"/>
      <c r="F10" s="217"/>
      <c r="G10" s="217"/>
      <c r="H10" s="216"/>
      <c r="I10" s="212"/>
      <c r="J10" s="217"/>
      <c r="K10" s="217"/>
      <c r="L10" s="217"/>
      <c r="M10" s="223"/>
      <c r="N10" s="224"/>
      <c r="O10" s="93"/>
      <c r="P10" s="93"/>
      <c r="Q10" s="93"/>
      <c r="R10" s="93"/>
      <c r="S10" s="93"/>
      <c r="T10" s="93"/>
      <c r="U10" s="93"/>
      <c r="V10" s="93"/>
      <c r="W10" s="93"/>
      <c r="X10" s="93"/>
      <c r="Y10" s="93"/>
      <c r="Z10" s="93"/>
      <c r="AA10" s="93"/>
    </row>
    <row r="11" spans="1:27" ht="11.45" customHeight="1">
      <c r="A11" s="212"/>
      <c r="B11" s="213"/>
      <c r="C11" s="213"/>
      <c r="D11" s="217"/>
      <c r="E11" s="217"/>
      <c r="F11" s="217"/>
      <c r="G11" s="217"/>
      <c r="H11" s="216"/>
      <c r="I11" s="212"/>
      <c r="J11" s="217"/>
      <c r="K11" s="217"/>
      <c r="L11" s="217"/>
      <c r="M11" s="223"/>
      <c r="N11" s="224"/>
    </row>
    <row r="12" spans="1:27" ht="11.45" customHeight="1">
      <c r="A12" s="212"/>
      <c r="B12" s="213"/>
      <c r="C12" s="213"/>
      <c r="D12" s="217"/>
      <c r="E12" s="217"/>
      <c r="F12" s="217"/>
      <c r="G12" s="217"/>
      <c r="H12" s="216"/>
      <c r="I12" s="212"/>
      <c r="J12" s="217"/>
      <c r="K12" s="217"/>
      <c r="L12" s="217"/>
      <c r="M12" s="223"/>
      <c r="N12" s="224"/>
    </row>
    <row r="13" spans="1:27" ht="11.45" customHeight="1">
      <c r="A13" s="212"/>
      <c r="B13" s="213"/>
      <c r="C13" s="213"/>
      <c r="D13" s="217"/>
      <c r="E13" s="217"/>
      <c r="F13" s="217"/>
      <c r="G13" s="217"/>
      <c r="H13" s="216"/>
      <c r="I13" s="212"/>
      <c r="J13" s="217"/>
      <c r="K13" s="217"/>
      <c r="L13" s="217"/>
      <c r="M13" s="223"/>
      <c r="N13" s="224"/>
    </row>
    <row r="14" spans="1:27" ht="11.45" customHeight="1">
      <c r="A14" s="212"/>
      <c r="B14" s="213"/>
      <c r="C14" s="213"/>
      <c r="D14" s="217"/>
      <c r="E14" s="217"/>
      <c r="F14" s="217" t="s">
        <v>0</v>
      </c>
      <c r="G14" s="217"/>
      <c r="H14" s="216"/>
      <c r="I14" s="212" t="s">
        <v>0</v>
      </c>
      <c r="J14" s="217"/>
      <c r="K14" s="217"/>
      <c r="L14" s="217"/>
      <c r="M14" s="223"/>
      <c r="N14" s="224"/>
    </row>
    <row r="15" spans="1:27" ht="11.45" customHeight="1">
      <c r="A15" s="212"/>
      <c r="B15" s="213"/>
      <c r="C15" s="213"/>
      <c r="D15" s="217"/>
      <c r="E15" s="217"/>
      <c r="F15" s="217"/>
      <c r="G15" s="217"/>
      <c r="H15" s="216"/>
      <c r="I15" s="212"/>
      <c r="J15" s="217"/>
      <c r="K15" s="217"/>
      <c r="L15" s="217"/>
      <c r="M15" s="223"/>
      <c r="N15" s="224"/>
    </row>
    <row r="16" spans="1:27" ht="11.45" customHeight="1">
      <c r="A16" s="212"/>
      <c r="B16" s="213"/>
      <c r="C16" s="213"/>
      <c r="D16" s="217"/>
      <c r="E16" s="217"/>
      <c r="F16" s="217"/>
      <c r="G16" s="217"/>
      <c r="H16" s="216"/>
      <c r="I16" s="212"/>
      <c r="J16" s="217"/>
      <c r="K16" s="217"/>
      <c r="L16" s="217"/>
      <c r="M16" s="223"/>
      <c r="N16" s="224"/>
    </row>
    <row r="17" spans="1:27" s="83" customFormat="1" ht="11.45" customHeight="1">
      <c r="A17" s="64">
        <v>1</v>
      </c>
      <c r="B17" s="65">
        <v>2</v>
      </c>
      <c r="C17" s="66">
        <v>3</v>
      </c>
      <c r="D17" s="66">
        <v>4</v>
      </c>
      <c r="E17" s="66">
        <v>5</v>
      </c>
      <c r="F17" s="66">
        <v>6</v>
      </c>
      <c r="G17" s="66">
        <v>7</v>
      </c>
      <c r="H17" s="67">
        <v>8</v>
      </c>
      <c r="I17" s="89">
        <v>9</v>
      </c>
      <c r="J17" s="66">
        <v>10</v>
      </c>
      <c r="K17" s="66">
        <v>11</v>
      </c>
      <c r="L17" s="66">
        <v>12</v>
      </c>
      <c r="M17" s="66">
        <v>13</v>
      </c>
      <c r="N17" s="67">
        <v>14</v>
      </c>
      <c r="O17" s="92"/>
      <c r="P17" s="92"/>
      <c r="Q17" s="92"/>
      <c r="R17" s="92"/>
      <c r="S17" s="92"/>
      <c r="T17" s="92"/>
      <c r="U17" s="92"/>
      <c r="V17" s="92"/>
      <c r="W17" s="92"/>
      <c r="X17" s="92"/>
      <c r="Y17" s="92"/>
      <c r="Z17" s="92"/>
      <c r="AA17" s="92"/>
    </row>
    <row r="18" spans="1:27" s="71" customFormat="1" ht="20.100000000000001" customHeight="1">
      <c r="A18" s="88"/>
      <c r="B18" s="84"/>
      <c r="C18" s="231" t="s">
        <v>969</v>
      </c>
      <c r="D18" s="232"/>
      <c r="E18" s="232"/>
      <c r="F18" s="232"/>
      <c r="G18" s="232"/>
      <c r="H18" s="232"/>
      <c r="I18" s="232" t="s">
        <v>969</v>
      </c>
      <c r="J18" s="232"/>
      <c r="K18" s="232"/>
      <c r="L18" s="232"/>
      <c r="M18" s="232"/>
      <c r="N18" s="232"/>
      <c r="O18" s="95"/>
      <c r="P18" s="95"/>
      <c r="Q18" s="95"/>
      <c r="R18" s="95"/>
      <c r="S18" s="95"/>
      <c r="T18" s="95"/>
      <c r="U18" s="95"/>
      <c r="V18" s="95"/>
      <c r="W18" s="95"/>
      <c r="X18" s="95"/>
      <c r="Y18" s="95"/>
      <c r="Z18" s="95"/>
      <c r="AA18" s="96"/>
    </row>
    <row r="19" spans="1:27" s="71" customFormat="1" ht="11.1" customHeight="1">
      <c r="A19" s="69">
        <f>IF(B19&lt;&gt;"",COUNTA($B$19:B19),"")</f>
        <v>1</v>
      </c>
      <c r="B19" s="78" t="s">
        <v>70</v>
      </c>
      <c r="C19" s="161">
        <v>58027</v>
      </c>
      <c r="D19" s="161">
        <v>13448</v>
      </c>
      <c r="E19" s="161">
        <v>23712</v>
      </c>
      <c r="F19" s="161">
        <v>58</v>
      </c>
      <c r="G19" s="161">
        <v>122</v>
      </c>
      <c r="H19" s="161">
        <v>729</v>
      </c>
      <c r="I19" s="161">
        <v>1585</v>
      </c>
      <c r="J19" s="161">
        <v>3914</v>
      </c>
      <c r="K19" s="161">
        <v>4049</v>
      </c>
      <c r="L19" s="161">
        <v>13255</v>
      </c>
      <c r="M19" s="161">
        <v>222</v>
      </c>
      <c r="N19" s="161">
        <v>20644</v>
      </c>
      <c r="O19" s="95"/>
      <c r="P19" s="95"/>
      <c r="Q19" s="95"/>
      <c r="R19" s="95"/>
      <c r="S19" s="95"/>
      <c r="T19" s="95"/>
      <c r="U19" s="95"/>
      <c r="V19" s="95"/>
      <c r="W19" s="95"/>
      <c r="X19" s="95"/>
      <c r="Y19" s="95"/>
      <c r="Z19" s="95"/>
      <c r="AA19" s="96"/>
    </row>
    <row r="20" spans="1:27" s="71" customFormat="1" ht="11.1" customHeight="1">
      <c r="A20" s="69">
        <f>IF(B20&lt;&gt;"",COUNTA($B$19:B20),"")</f>
        <v>2</v>
      </c>
      <c r="B20" s="78" t="s">
        <v>71</v>
      </c>
      <c r="C20" s="161">
        <v>25747</v>
      </c>
      <c r="D20" s="161">
        <v>5047</v>
      </c>
      <c r="E20" s="161">
        <v>13662</v>
      </c>
      <c r="F20" s="161">
        <v>534</v>
      </c>
      <c r="G20" s="161">
        <v>602</v>
      </c>
      <c r="H20" s="161">
        <v>706</v>
      </c>
      <c r="I20" s="161">
        <v>1091</v>
      </c>
      <c r="J20" s="161">
        <v>2603</v>
      </c>
      <c r="K20" s="161">
        <v>1931</v>
      </c>
      <c r="L20" s="161">
        <v>6193</v>
      </c>
      <c r="M20" s="161">
        <v>122</v>
      </c>
      <c r="N20" s="161">
        <v>6916</v>
      </c>
      <c r="O20" s="95"/>
      <c r="P20" s="95"/>
      <c r="Q20" s="95"/>
      <c r="R20" s="95"/>
      <c r="S20" s="95"/>
      <c r="T20" s="95"/>
      <c r="U20" s="95"/>
      <c r="V20" s="95"/>
      <c r="W20" s="95"/>
      <c r="X20" s="95"/>
      <c r="Y20" s="95"/>
      <c r="Z20" s="95"/>
      <c r="AA20" s="96"/>
    </row>
    <row r="21" spans="1:27" s="71" customFormat="1" ht="21.6" customHeight="1">
      <c r="A21" s="69">
        <f>IF(B21&lt;&gt;"",COUNTA($B$19:B21),"")</f>
        <v>3</v>
      </c>
      <c r="B21" s="79" t="s">
        <v>628</v>
      </c>
      <c r="C21" s="161" t="s">
        <v>8</v>
      </c>
      <c r="D21" s="161" t="s">
        <v>8</v>
      </c>
      <c r="E21" s="161" t="s">
        <v>8</v>
      </c>
      <c r="F21" s="161" t="s">
        <v>8</v>
      </c>
      <c r="G21" s="161" t="s">
        <v>8</v>
      </c>
      <c r="H21" s="161" t="s">
        <v>8</v>
      </c>
      <c r="I21" s="161" t="s">
        <v>8</v>
      </c>
      <c r="J21" s="161" t="s">
        <v>8</v>
      </c>
      <c r="K21" s="161" t="s">
        <v>8</v>
      </c>
      <c r="L21" s="161" t="s">
        <v>8</v>
      </c>
      <c r="M21" s="161" t="s">
        <v>8</v>
      </c>
      <c r="N21" s="161" t="s">
        <v>8</v>
      </c>
      <c r="O21" s="95"/>
      <c r="P21" s="95"/>
      <c r="Q21" s="95"/>
      <c r="R21" s="95"/>
      <c r="S21" s="95"/>
      <c r="T21" s="95"/>
      <c r="U21" s="95"/>
      <c r="V21" s="95"/>
      <c r="W21" s="95"/>
      <c r="X21" s="95"/>
      <c r="Y21" s="95"/>
      <c r="Z21" s="95"/>
      <c r="AA21" s="96"/>
    </row>
    <row r="22" spans="1:27" s="71" customFormat="1" ht="11.1" customHeight="1">
      <c r="A22" s="69">
        <f>IF(B22&lt;&gt;"",COUNTA($B$19:B22),"")</f>
        <v>4</v>
      </c>
      <c r="B22" s="78" t="s">
        <v>72</v>
      </c>
      <c r="C22" s="161">
        <v>7</v>
      </c>
      <c r="D22" s="161" t="s">
        <v>8</v>
      </c>
      <c r="E22" s="161">
        <v>7</v>
      </c>
      <c r="F22" s="161" t="s">
        <v>8</v>
      </c>
      <c r="G22" s="161" t="s">
        <v>8</v>
      </c>
      <c r="H22" s="161">
        <v>6</v>
      </c>
      <c r="I22" s="161" t="s">
        <v>8</v>
      </c>
      <c r="J22" s="161" t="s">
        <v>8</v>
      </c>
      <c r="K22" s="161" t="s">
        <v>8</v>
      </c>
      <c r="L22" s="161">
        <v>1</v>
      </c>
      <c r="M22" s="161" t="s">
        <v>8</v>
      </c>
      <c r="N22" s="161" t="s">
        <v>8</v>
      </c>
      <c r="O22" s="95"/>
      <c r="P22" s="95"/>
      <c r="Q22" s="95"/>
      <c r="R22" s="95"/>
      <c r="S22" s="95"/>
      <c r="T22" s="95"/>
      <c r="U22" s="95"/>
      <c r="V22" s="95"/>
      <c r="W22" s="95"/>
      <c r="X22" s="95"/>
      <c r="Y22" s="95"/>
      <c r="Z22" s="95"/>
      <c r="AA22" s="96"/>
    </row>
    <row r="23" spans="1:27" s="71" customFormat="1" ht="11.1" customHeight="1">
      <c r="A23" s="69">
        <f>IF(B23&lt;&gt;"",COUNTA($B$19:B23),"")</f>
        <v>5</v>
      </c>
      <c r="B23" s="78" t="s">
        <v>73</v>
      </c>
      <c r="C23" s="161">
        <v>87857</v>
      </c>
      <c r="D23" s="161">
        <v>31968</v>
      </c>
      <c r="E23" s="161">
        <v>48539</v>
      </c>
      <c r="F23" s="161">
        <v>227</v>
      </c>
      <c r="G23" s="161">
        <v>533</v>
      </c>
      <c r="H23" s="161">
        <v>1000</v>
      </c>
      <c r="I23" s="161">
        <v>1045</v>
      </c>
      <c r="J23" s="161">
        <v>2558</v>
      </c>
      <c r="K23" s="161">
        <v>1960</v>
      </c>
      <c r="L23" s="161">
        <v>41217</v>
      </c>
      <c r="M23" s="161">
        <v>112</v>
      </c>
      <c r="N23" s="161">
        <v>7237</v>
      </c>
      <c r="O23" s="95"/>
      <c r="P23" s="95"/>
      <c r="Q23" s="95"/>
      <c r="R23" s="95"/>
      <c r="S23" s="95"/>
      <c r="T23" s="95"/>
      <c r="U23" s="95"/>
      <c r="V23" s="95"/>
      <c r="W23" s="95"/>
      <c r="X23" s="95"/>
      <c r="Y23" s="95"/>
      <c r="Z23" s="95"/>
      <c r="AA23" s="96"/>
    </row>
    <row r="24" spans="1:27" s="71" customFormat="1" ht="11.1" customHeight="1">
      <c r="A24" s="69">
        <f>IF(B24&lt;&gt;"",COUNTA($B$19:B24),"")</f>
        <v>6</v>
      </c>
      <c r="B24" s="78" t="s">
        <v>74</v>
      </c>
      <c r="C24" s="161">
        <v>496</v>
      </c>
      <c r="D24" s="161">
        <v>2</v>
      </c>
      <c r="E24" s="161">
        <v>214</v>
      </c>
      <c r="F24" s="161">
        <v>3</v>
      </c>
      <c r="G24" s="161">
        <v>10</v>
      </c>
      <c r="H24" s="161">
        <v>23</v>
      </c>
      <c r="I24" s="161">
        <v>71</v>
      </c>
      <c r="J24" s="161">
        <v>71</v>
      </c>
      <c r="K24" s="161">
        <v>26</v>
      </c>
      <c r="L24" s="161">
        <v>12</v>
      </c>
      <c r="M24" s="161">
        <v>86</v>
      </c>
      <c r="N24" s="161">
        <v>194</v>
      </c>
      <c r="O24" s="95"/>
      <c r="P24" s="95"/>
      <c r="Q24" s="95"/>
      <c r="R24" s="95"/>
      <c r="S24" s="95"/>
      <c r="T24" s="95"/>
      <c r="U24" s="95"/>
      <c r="V24" s="95"/>
      <c r="W24" s="95"/>
      <c r="X24" s="95"/>
      <c r="Y24" s="95"/>
      <c r="Z24" s="95"/>
      <c r="AA24" s="96"/>
    </row>
    <row r="25" spans="1:27" s="71" customFormat="1" ht="20.100000000000001" customHeight="1">
      <c r="A25" s="70">
        <f>IF(B25&lt;&gt;"",COUNTA($B$19:B25),"")</f>
        <v>7</v>
      </c>
      <c r="B25" s="80" t="s">
        <v>75</v>
      </c>
      <c r="C25" s="162">
        <v>171141</v>
      </c>
      <c r="D25" s="162">
        <v>50461</v>
      </c>
      <c r="E25" s="162">
        <v>85706</v>
      </c>
      <c r="F25" s="162">
        <v>817</v>
      </c>
      <c r="G25" s="162">
        <v>1247</v>
      </c>
      <c r="H25" s="162">
        <v>2418</v>
      </c>
      <c r="I25" s="162">
        <v>3651</v>
      </c>
      <c r="J25" s="162">
        <v>9005</v>
      </c>
      <c r="K25" s="162">
        <v>7914</v>
      </c>
      <c r="L25" s="162">
        <v>60655</v>
      </c>
      <c r="M25" s="162">
        <v>370</v>
      </c>
      <c r="N25" s="162">
        <v>34603</v>
      </c>
      <c r="O25" s="95"/>
      <c r="P25" s="95"/>
      <c r="Q25" s="95"/>
      <c r="R25" s="95"/>
      <c r="S25" s="95"/>
      <c r="T25" s="95"/>
      <c r="U25" s="95"/>
      <c r="V25" s="95"/>
      <c r="W25" s="95"/>
      <c r="X25" s="95"/>
      <c r="Y25" s="95"/>
      <c r="Z25" s="95"/>
      <c r="AA25" s="96"/>
    </row>
    <row r="26" spans="1:27" s="71" customFormat="1" ht="21.6" customHeight="1">
      <c r="A26" s="69">
        <f>IF(B26&lt;&gt;"",COUNTA($B$19:B26),"")</f>
        <v>8</v>
      </c>
      <c r="B26" s="79" t="s">
        <v>76</v>
      </c>
      <c r="C26" s="161">
        <v>28594</v>
      </c>
      <c r="D26" s="161">
        <v>1922</v>
      </c>
      <c r="E26" s="161">
        <v>13459</v>
      </c>
      <c r="F26" s="161">
        <v>656</v>
      </c>
      <c r="G26" s="161">
        <v>136</v>
      </c>
      <c r="H26" s="161">
        <v>1061</v>
      </c>
      <c r="I26" s="161">
        <v>1376</v>
      </c>
      <c r="J26" s="161">
        <v>3322</v>
      </c>
      <c r="K26" s="161">
        <v>6181</v>
      </c>
      <c r="L26" s="161">
        <v>727</v>
      </c>
      <c r="M26" s="161">
        <v>2</v>
      </c>
      <c r="N26" s="161">
        <v>13211</v>
      </c>
      <c r="O26" s="95"/>
      <c r="P26" s="95"/>
      <c r="Q26" s="95"/>
      <c r="R26" s="95"/>
      <c r="S26" s="95"/>
      <c r="T26" s="95"/>
      <c r="U26" s="95"/>
      <c r="V26" s="95"/>
      <c r="W26" s="95"/>
      <c r="X26" s="95"/>
      <c r="Y26" s="95"/>
      <c r="Z26" s="95"/>
      <c r="AA26" s="96"/>
    </row>
    <row r="27" spans="1:27" s="71" customFormat="1" ht="11.1" customHeight="1">
      <c r="A27" s="69">
        <f>IF(B27&lt;&gt;"",COUNTA($B$19:B27),"")</f>
        <v>9</v>
      </c>
      <c r="B27" s="78" t="s">
        <v>77</v>
      </c>
      <c r="C27" s="161">
        <v>25924</v>
      </c>
      <c r="D27" s="161">
        <v>1068</v>
      </c>
      <c r="E27" s="161">
        <v>12373</v>
      </c>
      <c r="F27" s="161">
        <v>618</v>
      </c>
      <c r="G27" s="161">
        <v>122</v>
      </c>
      <c r="H27" s="161">
        <v>969</v>
      </c>
      <c r="I27" s="161">
        <v>1289</v>
      </c>
      <c r="J27" s="161">
        <v>3048</v>
      </c>
      <c r="K27" s="161">
        <v>6095</v>
      </c>
      <c r="L27" s="161">
        <v>232</v>
      </c>
      <c r="M27" s="161" t="s">
        <v>8</v>
      </c>
      <c r="N27" s="161">
        <v>12483</v>
      </c>
      <c r="O27" s="95"/>
      <c r="P27" s="95"/>
      <c r="Q27" s="95"/>
      <c r="R27" s="95"/>
      <c r="S27" s="95"/>
      <c r="T27" s="95"/>
      <c r="U27" s="95"/>
      <c r="V27" s="95"/>
      <c r="W27" s="95"/>
      <c r="X27" s="95"/>
      <c r="Y27" s="95"/>
      <c r="Z27" s="95"/>
      <c r="AA27" s="96"/>
    </row>
    <row r="28" spans="1:27" s="71" customFormat="1" ht="11.1" customHeight="1">
      <c r="A28" s="69">
        <f>IF(B28&lt;&gt;"",COUNTA($B$19:B28),"")</f>
        <v>10</v>
      </c>
      <c r="B28" s="78" t="s">
        <v>78</v>
      </c>
      <c r="C28" s="161" t="s">
        <v>8</v>
      </c>
      <c r="D28" s="161" t="s">
        <v>8</v>
      </c>
      <c r="E28" s="161" t="s">
        <v>8</v>
      </c>
      <c r="F28" s="161" t="s">
        <v>8</v>
      </c>
      <c r="G28" s="161" t="s">
        <v>8</v>
      </c>
      <c r="H28" s="161" t="s">
        <v>8</v>
      </c>
      <c r="I28" s="161" t="s">
        <v>8</v>
      </c>
      <c r="J28" s="161" t="s">
        <v>8</v>
      </c>
      <c r="K28" s="161" t="s">
        <v>8</v>
      </c>
      <c r="L28" s="161" t="s">
        <v>8</v>
      </c>
      <c r="M28" s="161" t="s">
        <v>8</v>
      </c>
      <c r="N28" s="161" t="s">
        <v>8</v>
      </c>
      <c r="O28" s="95"/>
      <c r="P28" s="95"/>
      <c r="Q28" s="95"/>
      <c r="R28" s="95"/>
      <c r="S28" s="95"/>
      <c r="T28" s="95"/>
      <c r="U28" s="95"/>
      <c r="V28" s="95"/>
      <c r="W28" s="95"/>
      <c r="X28" s="95"/>
      <c r="Y28" s="95"/>
      <c r="Z28" s="95"/>
      <c r="AA28" s="96"/>
    </row>
    <row r="29" spans="1:27" s="71" customFormat="1" ht="11.1" customHeight="1">
      <c r="A29" s="69">
        <f>IF(B29&lt;&gt;"",COUNTA($B$19:B29),"")</f>
        <v>11</v>
      </c>
      <c r="B29" s="78" t="s">
        <v>79</v>
      </c>
      <c r="C29" s="161">
        <v>2372</v>
      </c>
      <c r="D29" s="161">
        <v>314</v>
      </c>
      <c r="E29" s="161">
        <v>1283</v>
      </c>
      <c r="F29" s="161">
        <v>2</v>
      </c>
      <c r="G29" s="161">
        <v>6</v>
      </c>
      <c r="H29" s="161">
        <v>21</v>
      </c>
      <c r="I29" s="161">
        <v>15</v>
      </c>
      <c r="J29" s="161" t="s">
        <v>8</v>
      </c>
      <c r="K29" s="161">
        <v>1202</v>
      </c>
      <c r="L29" s="161">
        <v>37</v>
      </c>
      <c r="M29" s="161" t="s">
        <v>8</v>
      </c>
      <c r="N29" s="161">
        <v>775</v>
      </c>
      <c r="O29" s="95"/>
      <c r="P29" s="95"/>
      <c r="Q29" s="95"/>
      <c r="R29" s="95"/>
      <c r="S29" s="95"/>
      <c r="T29" s="95"/>
      <c r="U29" s="95"/>
      <c r="V29" s="95"/>
      <c r="W29" s="95"/>
      <c r="X29" s="95"/>
      <c r="Y29" s="95"/>
      <c r="Z29" s="95"/>
      <c r="AA29" s="96"/>
    </row>
    <row r="30" spans="1:27" s="71" customFormat="1" ht="11.1" customHeight="1">
      <c r="A30" s="69">
        <f>IF(B30&lt;&gt;"",COUNTA($B$19:B30),"")</f>
        <v>12</v>
      </c>
      <c r="B30" s="78" t="s">
        <v>74</v>
      </c>
      <c r="C30" s="161">
        <v>1632</v>
      </c>
      <c r="D30" s="161" t="s">
        <v>8</v>
      </c>
      <c r="E30" s="161">
        <v>430</v>
      </c>
      <c r="F30" s="161">
        <v>10</v>
      </c>
      <c r="G30" s="161">
        <v>10</v>
      </c>
      <c r="H30" s="161">
        <v>400</v>
      </c>
      <c r="I30" s="161">
        <v>10</v>
      </c>
      <c r="J30" s="161" t="s">
        <v>8</v>
      </c>
      <c r="K30" s="161" t="s">
        <v>8</v>
      </c>
      <c r="L30" s="161" t="s">
        <v>8</v>
      </c>
      <c r="M30" s="161" t="s">
        <v>8</v>
      </c>
      <c r="N30" s="161">
        <v>1201</v>
      </c>
      <c r="O30" s="95"/>
      <c r="P30" s="95"/>
      <c r="Q30" s="95"/>
      <c r="R30" s="95"/>
      <c r="S30" s="95"/>
      <c r="T30" s="95"/>
      <c r="U30" s="95"/>
      <c r="V30" s="95"/>
      <c r="W30" s="95"/>
      <c r="X30" s="95"/>
      <c r="Y30" s="95"/>
      <c r="Z30" s="95"/>
      <c r="AA30" s="96"/>
    </row>
    <row r="31" spans="1:27" s="71" customFormat="1" ht="20.100000000000001" customHeight="1">
      <c r="A31" s="70">
        <f>IF(B31&lt;&gt;"",COUNTA($B$19:B31),"")</f>
        <v>13</v>
      </c>
      <c r="B31" s="80" t="s">
        <v>80</v>
      </c>
      <c r="C31" s="162">
        <v>29334</v>
      </c>
      <c r="D31" s="162">
        <v>2236</v>
      </c>
      <c r="E31" s="162">
        <v>14312</v>
      </c>
      <c r="F31" s="162">
        <v>648</v>
      </c>
      <c r="G31" s="162">
        <v>132</v>
      </c>
      <c r="H31" s="162">
        <v>682</v>
      </c>
      <c r="I31" s="162">
        <v>1381</v>
      </c>
      <c r="J31" s="162">
        <v>3322</v>
      </c>
      <c r="K31" s="162">
        <v>7383</v>
      </c>
      <c r="L31" s="162">
        <v>764</v>
      </c>
      <c r="M31" s="162">
        <v>2</v>
      </c>
      <c r="N31" s="162">
        <v>12785</v>
      </c>
      <c r="O31" s="95"/>
      <c r="P31" s="95"/>
      <c r="Q31" s="95"/>
      <c r="R31" s="95"/>
      <c r="S31" s="95"/>
      <c r="T31" s="95"/>
      <c r="U31" s="95"/>
      <c r="V31" s="95"/>
      <c r="W31" s="95"/>
      <c r="X31" s="95"/>
      <c r="Y31" s="95"/>
      <c r="Z31" s="95"/>
      <c r="AA31" s="96"/>
    </row>
    <row r="32" spans="1:27" s="71" customFormat="1" ht="20.100000000000001" customHeight="1">
      <c r="A32" s="70">
        <f>IF(B32&lt;&gt;"",COUNTA($B$19:B32),"")</f>
        <v>14</v>
      </c>
      <c r="B32" s="80" t="s">
        <v>81</v>
      </c>
      <c r="C32" s="162">
        <v>200475</v>
      </c>
      <c r="D32" s="162">
        <v>52697</v>
      </c>
      <c r="E32" s="162">
        <v>100018</v>
      </c>
      <c r="F32" s="162">
        <v>1465</v>
      </c>
      <c r="G32" s="162">
        <v>1379</v>
      </c>
      <c r="H32" s="162">
        <v>3100</v>
      </c>
      <c r="I32" s="162">
        <v>5032</v>
      </c>
      <c r="J32" s="162">
        <v>12327</v>
      </c>
      <c r="K32" s="162">
        <v>15297</v>
      </c>
      <c r="L32" s="162">
        <v>61419</v>
      </c>
      <c r="M32" s="162">
        <v>372</v>
      </c>
      <c r="N32" s="162">
        <v>47388</v>
      </c>
      <c r="O32" s="95"/>
      <c r="P32" s="95"/>
      <c r="Q32" s="95"/>
      <c r="R32" s="95"/>
      <c r="S32" s="95"/>
      <c r="T32" s="95"/>
      <c r="U32" s="95"/>
      <c r="V32" s="95"/>
      <c r="W32" s="95"/>
      <c r="X32" s="95"/>
      <c r="Y32" s="95"/>
      <c r="Z32" s="95"/>
      <c r="AA32" s="96"/>
    </row>
    <row r="33" spans="1:27" s="71" customFormat="1" ht="11.1" customHeight="1">
      <c r="A33" s="69">
        <f>IF(B33&lt;&gt;"",COUNTA($B$19:B33),"")</f>
        <v>15</v>
      </c>
      <c r="B33" s="78" t="s">
        <v>82</v>
      </c>
      <c r="C33" s="161" t="s">
        <v>8</v>
      </c>
      <c r="D33" s="161" t="s">
        <v>8</v>
      </c>
      <c r="E33" s="161" t="s">
        <v>8</v>
      </c>
      <c r="F33" s="161" t="s">
        <v>8</v>
      </c>
      <c r="G33" s="161" t="s">
        <v>8</v>
      </c>
      <c r="H33" s="161" t="s">
        <v>8</v>
      </c>
      <c r="I33" s="161" t="s">
        <v>8</v>
      </c>
      <c r="J33" s="161" t="s">
        <v>8</v>
      </c>
      <c r="K33" s="161" t="s">
        <v>8</v>
      </c>
      <c r="L33" s="161" t="s">
        <v>8</v>
      </c>
      <c r="M33" s="161" t="s">
        <v>8</v>
      </c>
      <c r="N33" s="161" t="s">
        <v>8</v>
      </c>
      <c r="O33" s="95"/>
      <c r="P33" s="95"/>
      <c r="Q33" s="95"/>
      <c r="R33" s="95"/>
      <c r="S33" s="95"/>
      <c r="T33" s="95"/>
      <c r="U33" s="95"/>
      <c r="V33" s="95"/>
      <c r="W33" s="95"/>
      <c r="X33" s="95"/>
      <c r="Y33" s="95"/>
      <c r="Z33" s="95"/>
      <c r="AA33" s="96"/>
    </row>
    <row r="34" spans="1:27" s="71" customFormat="1" ht="11.1" customHeight="1">
      <c r="A34" s="69">
        <f>IF(B34&lt;&gt;"",COUNTA($B$19:B34),"")</f>
        <v>16</v>
      </c>
      <c r="B34" s="78" t="s">
        <v>83</v>
      </c>
      <c r="C34" s="161" t="s">
        <v>8</v>
      </c>
      <c r="D34" s="161" t="s">
        <v>8</v>
      </c>
      <c r="E34" s="161" t="s">
        <v>8</v>
      </c>
      <c r="F34" s="161" t="s">
        <v>8</v>
      </c>
      <c r="G34" s="161" t="s">
        <v>8</v>
      </c>
      <c r="H34" s="161" t="s">
        <v>8</v>
      </c>
      <c r="I34" s="161" t="s">
        <v>8</v>
      </c>
      <c r="J34" s="161" t="s">
        <v>8</v>
      </c>
      <c r="K34" s="161" t="s">
        <v>8</v>
      </c>
      <c r="L34" s="161" t="s">
        <v>8</v>
      </c>
      <c r="M34" s="161" t="s">
        <v>8</v>
      </c>
      <c r="N34" s="161" t="s">
        <v>8</v>
      </c>
      <c r="O34" s="95"/>
      <c r="P34" s="95"/>
      <c r="Q34" s="95"/>
      <c r="R34" s="95"/>
      <c r="S34" s="95"/>
      <c r="T34" s="95"/>
      <c r="U34" s="95"/>
      <c r="V34" s="95"/>
      <c r="W34" s="95"/>
      <c r="X34" s="95"/>
      <c r="Y34" s="95"/>
      <c r="Z34" s="95"/>
      <c r="AA34" s="96"/>
    </row>
    <row r="35" spans="1:27" s="71" customFormat="1" ht="11.1" customHeight="1">
      <c r="A35" s="69">
        <f>IF(B35&lt;&gt;"",COUNTA($B$19:B35),"")</f>
        <v>17</v>
      </c>
      <c r="B35" s="78" t="s">
        <v>99</v>
      </c>
      <c r="C35" s="161" t="s">
        <v>8</v>
      </c>
      <c r="D35" s="161" t="s">
        <v>8</v>
      </c>
      <c r="E35" s="161" t="s">
        <v>8</v>
      </c>
      <c r="F35" s="161" t="s">
        <v>8</v>
      </c>
      <c r="G35" s="161" t="s">
        <v>8</v>
      </c>
      <c r="H35" s="161" t="s">
        <v>8</v>
      </c>
      <c r="I35" s="161" t="s">
        <v>8</v>
      </c>
      <c r="J35" s="161" t="s">
        <v>8</v>
      </c>
      <c r="K35" s="161" t="s">
        <v>8</v>
      </c>
      <c r="L35" s="161" t="s">
        <v>8</v>
      </c>
      <c r="M35" s="161" t="s">
        <v>8</v>
      </c>
      <c r="N35" s="161" t="s">
        <v>8</v>
      </c>
      <c r="O35" s="95"/>
      <c r="P35" s="95"/>
      <c r="Q35" s="95"/>
      <c r="R35" s="95"/>
      <c r="S35" s="95"/>
      <c r="T35" s="95"/>
      <c r="U35" s="95"/>
      <c r="V35" s="95"/>
      <c r="W35" s="95"/>
      <c r="X35" s="95"/>
      <c r="Y35" s="95"/>
      <c r="Z35" s="95"/>
      <c r="AA35" s="96"/>
    </row>
    <row r="36" spans="1:27" s="71" customFormat="1" ht="11.1" customHeight="1">
      <c r="A36" s="69">
        <f>IF(B36&lt;&gt;"",COUNTA($B$19:B36),"")</f>
        <v>18</v>
      </c>
      <c r="B36" s="78" t="s">
        <v>100</v>
      </c>
      <c r="C36" s="161" t="s">
        <v>8</v>
      </c>
      <c r="D36" s="161" t="s">
        <v>8</v>
      </c>
      <c r="E36" s="161" t="s">
        <v>8</v>
      </c>
      <c r="F36" s="161" t="s">
        <v>8</v>
      </c>
      <c r="G36" s="161" t="s">
        <v>8</v>
      </c>
      <c r="H36" s="161" t="s">
        <v>8</v>
      </c>
      <c r="I36" s="161" t="s">
        <v>8</v>
      </c>
      <c r="J36" s="161" t="s">
        <v>8</v>
      </c>
      <c r="K36" s="161" t="s">
        <v>8</v>
      </c>
      <c r="L36" s="161" t="s">
        <v>8</v>
      </c>
      <c r="M36" s="161" t="s">
        <v>8</v>
      </c>
      <c r="N36" s="161" t="s">
        <v>8</v>
      </c>
      <c r="O36" s="95"/>
      <c r="P36" s="95"/>
      <c r="Q36" s="95"/>
      <c r="R36" s="95"/>
      <c r="S36" s="95"/>
      <c r="T36" s="95"/>
      <c r="U36" s="95"/>
      <c r="V36" s="95"/>
      <c r="W36" s="95"/>
      <c r="X36" s="95"/>
      <c r="Y36" s="95"/>
      <c r="Z36" s="95"/>
      <c r="AA36" s="96"/>
    </row>
    <row r="37" spans="1:27" s="71" customFormat="1" ht="11.1" customHeight="1">
      <c r="A37" s="69">
        <f>IF(B37&lt;&gt;"",COUNTA($B$19:B37),"")</f>
        <v>19</v>
      </c>
      <c r="B37" s="78" t="s">
        <v>27</v>
      </c>
      <c r="C37" s="161" t="s">
        <v>8</v>
      </c>
      <c r="D37" s="161" t="s">
        <v>8</v>
      </c>
      <c r="E37" s="161" t="s">
        <v>8</v>
      </c>
      <c r="F37" s="161" t="s">
        <v>8</v>
      </c>
      <c r="G37" s="161" t="s">
        <v>8</v>
      </c>
      <c r="H37" s="161" t="s">
        <v>8</v>
      </c>
      <c r="I37" s="161" t="s">
        <v>8</v>
      </c>
      <c r="J37" s="161" t="s">
        <v>8</v>
      </c>
      <c r="K37" s="161" t="s">
        <v>8</v>
      </c>
      <c r="L37" s="161" t="s">
        <v>8</v>
      </c>
      <c r="M37" s="161" t="s">
        <v>8</v>
      </c>
      <c r="N37" s="161" t="s">
        <v>8</v>
      </c>
      <c r="O37" s="95"/>
      <c r="P37" s="95"/>
      <c r="Q37" s="95"/>
      <c r="R37" s="95"/>
      <c r="S37" s="95"/>
      <c r="T37" s="95"/>
      <c r="U37" s="95"/>
      <c r="V37" s="95"/>
      <c r="W37" s="95"/>
      <c r="X37" s="95"/>
      <c r="Y37" s="95"/>
      <c r="Z37" s="95"/>
      <c r="AA37" s="96"/>
    </row>
    <row r="38" spans="1:27" s="71" customFormat="1" ht="21.6" customHeight="1">
      <c r="A38" s="69">
        <f>IF(B38&lt;&gt;"",COUNTA($B$19:B38),"")</f>
        <v>20</v>
      </c>
      <c r="B38" s="79" t="s">
        <v>84</v>
      </c>
      <c r="C38" s="161" t="s">
        <v>8</v>
      </c>
      <c r="D38" s="161" t="s">
        <v>8</v>
      </c>
      <c r="E38" s="161" t="s">
        <v>8</v>
      </c>
      <c r="F38" s="161" t="s">
        <v>8</v>
      </c>
      <c r="G38" s="161" t="s">
        <v>8</v>
      </c>
      <c r="H38" s="161" t="s">
        <v>8</v>
      </c>
      <c r="I38" s="161" t="s">
        <v>8</v>
      </c>
      <c r="J38" s="161" t="s">
        <v>8</v>
      </c>
      <c r="K38" s="161" t="s">
        <v>8</v>
      </c>
      <c r="L38" s="161" t="s">
        <v>8</v>
      </c>
      <c r="M38" s="161" t="s">
        <v>8</v>
      </c>
      <c r="N38" s="161" t="s">
        <v>8</v>
      </c>
      <c r="O38" s="95"/>
      <c r="P38" s="95"/>
      <c r="Q38" s="95"/>
      <c r="R38" s="95"/>
      <c r="S38" s="95"/>
      <c r="T38" s="95"/>
      <c r="U38" s="95"/>
      <c r="V38" s="95"/>
      <c r="W38" s="95"/>
      <c r="X38" s="95"/>
      <c r="Y38" s="95"/>
      <c r="Z38" s="95"/>
      <c r="AA38" s="96"/>
    </row>
    <row r="39" spans="1:27" s="71" customFormat="1" ht="21.6" customHeight="1">
      <c r="A39" s="69">
        <f>IF(B39&lt;&gt;"",COUNTA($B$19:B39),"")</f>
        <v>21</v>
      </c>
      <c r="B39" s="79" t="s">
        <v>85</v>
      </c>
      <c r="C39" s="161">
        <v>38243</v>
      </c>
      <c r="D39" s="161">
        <v>11770</v>
      </c>
      <c r="E39" s="161">
        <v>21925</v>
      </c>
      <c r="F39" s="161">
        <v>45</v>
      </c>
      <c r="G39" s="161">
        <v>54</v>
      </c>
      <c r="H39" s="161">
        <v>88</v>
      </c>
      <c r="I39" s="161">
        <v>189</v>
      </c>
      <c r="J39" s="161">
        <v>198</v>
      </c>
      <c r="K39" s="161">
        <v>377</v>
      </c>
      <c r="L39" s="161">
        <v>20975</v>
      </c>
      <c r="M39" s="161" t="s">
        <v>8</v>
      </c>
      <c r="N39" s="161">
        <v>4548</v>
      </c>
      <c r="O39" s="95"/>
      <c r="P39" s="95"/>
      <c r="Q39" s="95"/>
      <c r="R39" s="95"/>
      <c r="S39" s="95"/>
      <c r="T39" s="95"/>
      <c r="U39" s="95"/>
      <c r="V39" s="95"/>
      <c r="W39" s="95"/>
      <c r="X39" s="95"/>
      <c r="Y39" s="95"/>
      <c r="Z39" s="95"/>
      <c r="AA39" s="96"/>
    </row>
    <row r="40" spans="1:27" s="71" customFormat="1" ht="21.6" customHeight="1">
      <c r="A40" s="69">
        <f>IF(B40&lt;&gt;"",COUNTA($B$19:B40),"")</f>
        <v>22</v>
      </c>
      <c r="B40" s="79" t="s">
        <v>86</v>
      </c>
      <c r="C40" s="161">
        <v>1510</v>
      </c>
      <c r="D40" s="161">
        <v>238</v>
      </c>
      <c r="E40" s="161">
        <v>273</v>
      </c>
      <c r="F40" s="161" t="s">
        <v>8</v>
      </c>
      <c r="G40" s="161">
        <v>40</v>
      </c>
      <c r="H40" s="161" t="s">
        <v>8</v>
      </c>
      <c r="I40" s="161">
        <v>16</v>
      </c>
      <c r="J40" s="161">
        <v>29</v>
      </c>
      <c r="K40" s="161">
        <v>44</v>
      </c>
      <c r="L40" s="161">
        <v>144</v>
      </c>
      <c r="M40" s="161">
        <v>65</v>
      </c>
      <c r="N40" s="161">
        <v>935</v>
      </c>
      <c r="O40" s="95"/>
      <c r="P40" s="95"/>
      <c r="Q40" s="95"/>
      <c r="R40" s="95"/>
      <c r="S40" s="95"/>
      <c r="T40" s="95"/>
      <c r="U40" s="95"/>
      <c r="V40" s="95"/>
      <c r="W40" s="95"/>
      <c r="X40" s="95"/>
      <c r="Y40" s="95"/>
      <c r="Z40" s="95"/>
      <c r="AA40" s="96"/>
    </row>
    <row r="41" spans="1:27" s="71" customFormat="1" ht="11.1" customHeight="1">
      <c r="A41" s="69">
        <f>IF(B41&lt;&gt;"",COUNTA($B$19:B41),"")</f>
        <v>23</v>
      </c>
      <c r="B41" s="78" t="s">
        <v>87</v>
      </c>
      <c r="C41" s="161">
        <v>7286</v>
      </c>
      <c r="D41" s="161">
        <v>942</v>
      </c>
      <c r="E41" s="161">
        <v>1542</v>
      </c>
      <c r="F41" s="161">
        <v>265</v>
      </c>
      <c r="G41" s="161">
        <v>14</v>
      </c>
      <c r="H41" s="161">
        <v>116</v>
      </c>
      <c r="I41" s="161">
        <v>104</v>
      </c>
      <c r="J41" s="161">
        <v>133</v>
      </c>
      <c r="K41" s="161">
        <v>139</v>
      </c>
      <c r="L41" s="161">
        <v>771</v>
      </c>
      <c r="M41" s="161">
        <v>3</v>
      </c>
      <c r="N41" s="161">
        <v>4799</v>
      </c>
      <c r="O41" s="95"/>
      <c r="P41" s="95"/>
      <c r="Q41" s="95"/>
      <c r="R41" s="95"/>
      <c r="S41" s="95"/>
      <c r="T41" s="95"/>
      <c r="U41" s="95"/>
      <c r="V41" s="95"/>
      <c r="W41" s="95"/>
      <c r="X41" s="95"/>
      <c r="Y41" s="95"/>
      <c r="Z41" s="95"/>
      <c r="AA41" s="96"/>
    </row>
    <row r="42" spans="1:27" s="71" customFormat="1" ht="11.1" customHeight="1">
      <c r="A42" s="69">
        <f>IF(B42&lt;&gt;"",COUNTA($B$19:B42),"")</f>
        <v>24</v>
      </c>
      <c r="B42" s="78" t="s">
        <v>88</v>
      </c>
      <c r="C42" s="161">
        <v>15097</v>
      </c>
      <c r="D42" s="161">
        <v>6166</v>
      </c>
      <c r="E42" s="161">
        <v>6859</v>
      </c>
      <c r="F42" s="161">
        <v>348</v>
      </c>
      <c r="G42" s="161">
        <v>275</v>
      </c>
      <c r="H42" s="161">
        <v>345</v>
      </c>
      <c r="I42" s="161">
        <v>495</v>
      </c>
      <c r="J42" s="161">
        <v>945</v>
      </c>
      <c r="K42" s="161">
        <v>381</v>
      </c>
      <c r="L42" s="161">
        <v>4069</v>
      </c>
      <c r="M42" s="161">
        <v>106</v>
      </c>
      <c r="N42" s="161">
        <v>1966</v>
      </c>
      <c r="O42" s="95"/>
      <c r="P42" s="95"/>
      <c r="Q42" s="95"/>
      <c r="R42" s="95"/>
      <c r="S42" s="95"/>
      <c r="T42" s="95"/>
      <c r="U42" s="95"/>
      <c r="V42" s="95"/>
      <c r="W42" s="95"/>
      <c r="X42" s="95"/>
      <c r="Y42" s="95"/>
      <c r="Z42" s="95"/>
      <c r="AA42" s="96"/>
    </row>
    <row r="43" spans="1:27" s="71" customFormat="1" ht="11.1" customHeight="1">
      <c r="A43" s="69">
        <f>IF(B43&lt;&gt;"",COUNTA($B$19:B43),"")</f>
        <v>25</v>
      </c>
      <c r="B43" s="78" t="s">
        <v>74</v>
      </c>
      <c r="C43" s="161">
        <v>496</v>
      </c>
      <c r="D43" s="161">
        <v>2</v>
      </c>
      <c r="E43" s="161">
        <v>214</v>
      </c>
      <c r="F43" s="161">
        <v>3</v>
      </c>
      <c r="G43" s="161">
        <v>10</v>
      </c>
      <c r="H43" s="161">
        <v>23</v>
      </c>
      <c r="I43" s="161">
        <v>71</v>
      </c>
      <c r="J43" s="161">
        <v>71</v>
      </c>
      <c r="K43" s="161">
        <v>26</v>
      </c>
      <c r="L43" s="161">
        <v>12</v>
      </c>
      <c r="M43" s="161">
        <v>86</v>
      </c>
      <c r="N43" s="161">
        <v>194</v>
      </c>
      <c r="O43" s="95"/>
      <c r="P43" s="95"/>
      <c r="Q43" s="95"/>
      <c r="R43" s="95"/>
      <c r="S43" s="95"/>
      <c r="T43" s="95"/>
      <c r="U43" s="95"/>
      <c r="V43" s="95"/>
      <c r="W43" s="95"/>
      <c r="X43" s="95"/>
      <c r="Y43" s="95"/>
      <c r="Z43" s="95"/>
      <c r="AA43" s="96"/>
    </row>
    <row r="44" spans="1:27" s="71" customFormat="1" ht="20.100000000000001" customHeight="1">
      <c r="A44" s="70">
        <f>IF(B44&lt;&gt;"",COUNTA($B$19:B44),"")</f>
        <v>26</v>
      </c>
      <c r="B44" s="80" t="s">
        <v>89</v>
      </c>
      <c r="C44" s="162">
        <v>61640</v>
      </c>
      <c r="D44" s="162">
        <v>19113</v>
      </c>
      <c r="E44" s="162">
        <v>30385</v>
      </c>
      <c r="F44" s="162">
        <v>656</v>
      </c>
      <c r="G44" s="162">
        <v>373</v>
      </c>
      <c r="H44" s="162">
        <v>526</v>
      </c>
      <c r="I44" s="162">
        <v>733</v>
      </c>
      <c r="J44" s="162">
        <v>1235</v>
      </c>
      <c r="K44" s="162">
        <v>915</v>
      </c>
      <c r="L44" s="162">
        <v>25947</v>
      </c>
      <c r="M44" s="162">
        <v>87</v>
      </c>
      <c r="N44" s="162">
        <v>12055</v>
      </c>
      <c r="O44" s="95"/>
      <c r="P44" s="95"/>
      <c r="Q44" s="95"/>
      <c r="R44" s="95"/>
      <c r="S44" s="95"/>
      <c r="T44" s="95"/>
      <c r="U44" s="95"/>
      <c r="V44" s="95"/>
      <c r="W44" s="95"/>
      <c r="X44" s="95"/>
      <c r="Y44" s="95"/>
      <c r="Z44" s="95"/>
      <c r="AA44" s="96"/>
    </row>
    <row r="45" spans="1:27" s="87" customFormat="1" ht="11.1" customHeight="1">
      <c r="A45" s="69">
        <f>IF(B45&lt;&gt;"",COUNTA($B$19:B45),"")</f>
        <v>27</v>
      </c>
      <c r="B45" s="78" t="s">
        <v>90</v>
      </c>
      <c r="C45" s="161">
        <v>11721</v>
      </c>
      <c r="D45" s="161">
        <v>7</v>
      </c>
      <c r="E45" s="161">
        <v>4188</v>
      </c>
      <c r="F45" s="161">
        <v>896</v>
      </c>
      <c r="G45" s="161">
        <v>170</v>
      </c>
      <c r="H45" s="161">
        <v>196</v>
      </c>
      <c r="I45" s="161">
        <v>39</v>
      </c>
      <c r="J45" s="161">
        <v>987</v>
      </c>
      <c r="K45" s="161">
        <v>1517</v>
      </c>
      <c r="L45" s="161">
        <v>383</v>
      </c>
      <c r="M45" s="161" t="s">
        <v>8</v>
      </c>
      <c r="N45" s="161">
        <v>7526</v>
      </c>
      <c r="O45" s="97"/>
      <c r="P45" s="97"/>
      <c r="Q45" s="97"/>
      <c r="R45" s="97"/>
      <c r="S45" s="97"/>
      <c r="T45" s="97"/>
      <c r="U45" s="97"/>
      <c r="V45" s="97"/>
      <c r="W45" s="97"/>
      <c r="X45" s="97"/>
      <c r="Y45" s="97"/>
      <c r="Z45" s="97"/>
      <c r="AA45" s="98"/>
    </row>
    <row r="46" spans="1:27" s="87" customFormat="1" ht="11.1" customHeight="1">
      <c r="A46" s="69">
        <f>IF(B46&lt;&gt;"",COUNTA($B$19:B46),"")</f>
        <v>28</v>
      </c>
      <c r="B46" s="78" t="s">
        <v>91</v>
      </c>
      <c r="C46" s="161" t="s">
        <v>8</v>
      </c>
      <c r="D46" s="161" t="s">
        <v>8</v>
      </c>
      <c r="E46" s="161" t="s">
        <v>8</v>
      </c>
      <c r="F46" s="161" t="s">
        <v>8</v>
      </c>
      <c r="G46" s="161" t="s">
        <v>8</v>
      </c>
      <c r="H46" s="161" t="s">
        <v>8</v>
      </c>
      <c r="I46" s="161" t="s">
        <v>8</v>
      </c>
      <c r="J46" s="161" t="s">
        <v>8</v>
      </c>
      <c r="K46" s="161" t="s">
        <v>8</v>
      </c>
      <c r="L46" s="161" t="s">
        <v>8</v>
      </c>
      <c r="M46" s="161" t="s">
        <v>8</v>
      </c>
      <c r="N46" s="161" t="s">
        <v>8</v>
      </c>
      <c r="O46" s="97"/>
      <c r="P46" s="97"/>
      <c r="Q46" s="97"/>
      <c r="R46" s="97"/>
      <c r="S46" s="97"/>
      <c r="T46" s="97"/>
      <c r="U46" s="97"/>
      <c r="V46" s="97"/>
      <c r="W46" s="97"/>
      <c r="X46" s="97"/>
      <c r="Y46" s="97"/>
      <c r="Z46" s="97"/>
      <c r="AA46" s="98"/>
    </row>
    <row r="47" spans="1:27" s="87" customFormat="1" ht="11.1" customHeight="1">
      <c r="A47" s="69">
        <f>IF(B47&lt;&gt;"",COUNTA($B$19:B47),"")</f>
        <v>29</v>
      </c>
      <c r="B47" s="78" t="s">
        <v>92</v>
      </c>
      <c r="C47" s="161">
        <v>2109</v>
      </c>
      <c r="D47" s="161">
        <v>84</v>
      </c>
      <c r="E47" s="161">
        <v>823</v>
      </c>
      <c r="F47" s="161">
        <v>20</v>
      </c>
      <c r="G47" s="161">
        <v>12</v>
      </c>
      <c r="H47" s="161">
        <v>402</v>
      </c>
      <c r="I47" s="161">
        <v>76</v>
      </c>
      <c r="J47" s="161">
        <v>163</v>
      </c>
      <c r="K47" s="161">
        <v>28</v>
      </c>
      <c r="L47" s="161">
        <v>123</v>
      </c>
      <c r="M47" s="161" t="s">
        <v>8</v>
      </c>
      <c r="N47" s="161">
        <v>1202</v>
      </c>
      <c r="O47" s="97"/>
      <c r="P47" s="97"/>
      <c r="Q47" s="97"/>
      <c r="R47" s="97"/>
      <c r="S47" s="97"/>
      <c r="T47" s="97"/>
      <c r="U47" s="97"/>
      <c r="V47" s="97"/>
      <c r="W47" s="97"/>
      <c r="X47" s="97"/>
      <c r="Y47" s="97"/>
      <c r="Z47" s="97"/>
      <c r="AA47" s="98"/>
    </row>
    <row r="48" spans="1:27" s="87" customFormat="1" ht="11.1" customHeight="1">
      <c r="A48" s="69">
        <f>IF(B48&lt;&gt;"",COUNTA($B$19:B48),"")</f>
        <v>30</v>
      </c>
      <c r="B48" s="78" t="s">
        <v>74</v>
      </c>
      <c r="C48" s="161">
        <v>1632</v>
      </c>
      <c r="D48" s="161" t="s">
        <v>8</v>
      </c>
      <c r="E48" s="161">
        <v>430</v>
      </c>
      <c r="F48" s="161">
        <v>10</v>
      </c>
      <c r="G48" s="161">
        <v>10</v>
      </c>
      <c r="H48" s="161">
        <v>400</v>
      </c>
      <c r="I48" s="161">
        <v>10</v>
      </c>
      <c r="J48" s="161" t="s">
        <v>8</v>
      </c>
      <c r="K48" s="161" t="s">
        <v>8</v>
      </c>
      <c r="L48" s="161" t="s">
        <v>8</v>
      </c>
      <c r="M48" s="161" t="s">
        <v>8</v>
      </c>
      <c r="N48" s="161">
        <v>1201</v>
      </c>
      <c r="O48" s="97"/>
      <c r="P48" s="97"/>
      <c r="Q48" s="97"/>
      <c r="R48" s="97"/>
      <c r="S48" s="97"/>
      <c r="T48" s="97"/>
      <c r="U48" s="97"/>
      <c r="V48" s="97"/>
      <c r="W48" s="97"/>
      <c r="X48" s="97"/>
      <c r="Y48" s="97"/>
      <c r="Z48" s="97"/>
      <c r="AA48" s="98"/>
    </row>
    <row r="49" spans="1:27" s="71" customFormat="1" ht="20.100000000000001" customHeight="1">
      <c r="A49" s="70">
        <f>IF(B49&lt;&gt;"",COUNTA($B$19:B49),"")</f>
        <v>31</v>
      </c>
      <c r="B49" s="80" t="s">
        <v>93</v>
      </c>
      <c r="C49" s="162">
        <v>12198</v>
      </c>
      <c r="D49" s="162">
        <v>91</v>
      </c>
      <c r="E49" s="162">
        <v>4582</v>
      </c>
      <c r="F49" s="162">
        <v>906</v>
      </c>
      <c r="G49" s="162">
        <v>172</v>
      </c>
      <c r="H49" s="162">
        <v>198</v>
      </c>
      <c r="I49" s="162">
        <v>104</v>
      </c>
      <c r="J49" s="162">
        <v>1149</v>
      </c>
      <c r="K49" s="162">
        <v>1545</v>
      </c>
      <c r="L49" s="162">
        <v>507</v>
      </c>
      <c r="M49" s="162" t="s">
        <v>8</v>
      </c>
      <c r="N49" s="162">
        <v>7526</v>
      </c>
      <c r="O49" s="95"/>
      <c r="P49" s="95"/>
      <c r="Q49" s="95"/>
      <c r="R49" s="95"/>
      <c r="S49" s="95"/>
      <c r="T49" s="95"/>
      <c r="U49" s="95"/>
      <c r="V49" s="95"/>
      <c r="W49" s="95"/>
      <c r="X49" s="95"/>
      <c r="Y49" s="95"/>
      <c r="Z49" s="95"/>
      <c r="AA49" s="96"/>
    </row>
    <row r="50" spans="1:27" s="71" customFormat="1" ht="20.100000000000001" customHeight="1">
      <c r="A50" s="70">
        <f>IF(B50&lt;&gt;"",COUNTA($B$19:B50),"")</f>
        <v>32</v>
      </c>
      <c r="B50" s="80" t="s">
        <v>94</v>
      </c>
      <c r="C50" s="162">
        <v>73839</v>
      </c>
      <c r="D50" s="162">
        <v>19204</v>
      </c>
      <c r="E50" s="162">
        <v>34966</v>
      </c>
      <c r="F50" s="162">
        <v>1561</v>
      </c>
      <c r="G50" s="162">
        <v>545</v>
      </c>
      <c r="H50" s="162">
        <v>724</v>
      </c>
      <c r="I50" s="162">
        <v>838</v>
      </c>
      <c r="J50" s="162">
        <v>2385</v>
      </c>
      <c r="K50" s="162">
        <v>2460</v>
      </c>
      <c r="L50" s="162">
        <v>26454</v>
      </c>
      <c r="M50" s="162">
        <v>87</v>
      </c>
      <c r="N50" s="162">
        <v>19581</v>
      </c>
      <c r="O50" s="95"/>
      <c r="P50" s="95"/>
      <c r="Q50" s="95"/>
      <c r="R50" s="95"/>
      <c r="S50" s="95"/>
      <c r="T50" s="95"/>
      <c r="U50" s="95"/>
      <c r="V50" s="95"/>
      <c r="W50" s="95"/>
      <c r="X50" s="95"/>
      <c r="Y50" s="95"/>
      <c r="Z50" s="95"/>
      <c r="AA50" s="96"/>
    </row>
    <row r="51" spans="1:27" s="71" customFormat="1" ht="20.100000000000001" customHeight="1">
      <c r="A51" s="70">
        <f>IF(B51&lt;&gt;"",COUNTA($B$19:B51),"")</f>
        <v>33</v>
      </c>
      <c r="B51" s="80" t="s">
        <v>95</v>
      </c>
      <c r="C51" s="162">
        <v>-126637</v>
      </c>
      <c r="D51" s="162">
        <v>-33493</v>
      </c>
      <c r="E51" s="162">
        <v>-65052</v>
      </c>
      <c r="F51" s="162">
        <v>97</v>
      </c>
      <c r="G51" s="162">
        <v>-834</v>
      </c>
      <c r="H51" s="162">
        <v>-2375</v>
      </c>
      <c r="I51" s="162">
        <v>-4194</v>
      </c>
      <c r="J51" s="162">
        <v>-9943</v>
      </c>
      <c r="K51" s="162">
        <v>-12837</v>
      </c>
      <c r="L51" s="162">
        <v>-34966</v>
      </c>
      <c r="M51" s="162">
        <v>-285</v>
      </c>
      <c r="N51" s="162">
        <v>-27807</v>
      </c>
      <c r="O51" s="95"/>
      <c r="P51" s="95"/>
      <c r="Q51" s="95"/>
      <c r="R51" s="95"/>
      <c r="S51" s="95"/>
      <c r="T51" s="95"/>
      <c r="U51" s="95"/>
      <c r="V51" s="95"/>
      <c r="W51" s="95"/>
      <c r="X51" s="95"/>
      <c r="Y51" s="95"/>
      <c r="Z51" s="95"/>
      <c r="AA51" s="96"/>
    </row>
    <row r="52" spans="1:27" s="87" customFormat="1" ht="24.95" customHeight="1">
      <c r="A52" s="69">
        <f>IF(B52&lt;&gt;"",COUNTA($B$19:B52),"")</f>
        <v>34</v>
      </c>
      <c r="B52" s="81" t="s">
        <v>96</v>
      </c>
      <c r="C52" s="163">
        <v>-109501</v>
      </c>
      <c r="D52" s="163">
        <v>-31348</v>
      </c>
      <c r="E52" s="163">
        <v>-55322</v>
      </c>
      <c r="F52" s="163">
        <v>-161</v>
      </c>
      <c r="G52" s="163">
        <v>-874</v>
      </c>
      <c r="H52" s="163">
        <v>-1892</v>
      </c>
      <c r="I52" s="163">
        <v>-2917</v>
      </c>
      <c r="J52" s="163">
        <v>-7770</v>
      </c>
      <c r="K52" s="163">
        <v>-7000</v>
      </c>
      <c r="L52" s="163">
        <v>-34708</v>
      </c>
      <c r="M52" s="163">
        <v>-283</v>
      </c>
      <c r="N52" s="163">
        <v>-22548</v>
      </c>
      <c r="O52" s="97"/>
      <c r="P52" s="97"/>
      <c r="Q52" s="97"/>
      <c r="R52" s="97"/>
      <c r="S52" s="97"/>
      <c r="T52" s="97"/>
      <c r="U52" s="97"/>
      <c r="V52" s="97"/>
      <c r="W52" s="97"/>
      <c r="X52" s="97"/>
      <c r="Y52" s="97"/>
      <c r="Z52" s="97"/>
      <c r="AA52" s="98"/>
    </row>
    <row r="53" spans="1:27" s="87" customFormat="1" ht="18" customHeight="1">
      <c r="A53" s="69">
        <f>IF(B53&lt;&gt;"",COUNTA($B$19:B53),"")</f>
        <v>35</v>
      </c>
      <c r="B53" s="78" t="s">
        <v>97</v>
      </c>
      <c r="C53" s="161" t="s">
        <v>8</v>
      </c>
      <c r="D53" s="161" t="s">
        <v>8</v>
      </c>
      <c r="E53" s="161" t="s">
        <v>8</v>
      </c>
      <c r="F53" s="161" t="s">
        <v>8</v>
      </c>
      <c r="G53" s="161" t="s">
        <v>8</v>
      </c>
      <c r="H53" s="161" t="s">
        <v>8</v>
      </c>
      <c r="I53" s="161" t="s">
        <v>8</v>
      </c>
      <c r="J53" s="161" t="s">
        <v>8</v>
      </c>
      <c r="K53" s="161" t="s">
        <v>8</v>
      </c>
      <c r="L53" s="161" t="s">
        <v>8</v>
      </c>
      <c r="M53" s="161" t="s">
        <v>8</v>
      </c>
      <c r="N53" s="161" t="s">
        <v>8</v>
      </c>
      <c r="O53" s="97"/>
      <c r="P53" s="97"/>
      <c r="Q53" s="97"/>
      <c r="R53" s="97"/>
      <c r="S53" s="97"/>
      <c r="T53" s="97"/>
      <c r="U53" s="97"/>
      <c r="V53" s="97"/>
      <c r="W53" s="97"/>
      <c r="X53" s="97"/>
      <c r="Y53" s="97"/>
      <c r="Z53" s="97"/>
      <c r="AA53" s="98"/>
    </row>
    <row r="54" spans="1:27" ht="11.1" customHeight="1">
      <c r="A54" s="69">
        <f>IF(B54&lt;&gt;"",COUNTA($B$19:B54),"")</f>
        <v>36</v>
      </c>
      <c r="B54" s="78" t="s">
        <v>98</v>
      </c>
      <c r="C54" s="161">
        <v>51</v>
      </c>
      <c r="D54" s="161" t="s">
        <v>8</v>
      </c>
      <c r="E54" s="161">
        <v>51</v>
      </c>
      <c r="F54" s="161" t="s">
        <v>8</v>
      </c>
      <c r="G54" s="161" t="s">
        <v>8</v>
      </c>
      <c r="H54" s="161">
        <v>47</v>
      </c>
      <c r="I54" s="161" t="s">
        <v>8</v>
      </c>
      <c r="J54" s="161" t="s">
        <v>8</v>
      </c>
      <c r="K54" s="161" t="s">
        <v>8</v>
      </c>
      <c r="L54" s="161">
        <v>4</v>
      </c>
      <c r="M54" s="161" t="s">
        <v>8</v>
      </c>
      <c r="N54" s="161" t="s">
        <v>8</v>
      </c>
    </row>
    <row r="55" spans="1:27" s="74" customFormat="1" ht="20.100000000000001" customHeight="1">
      <c r="A55" s="69" t="str">
        <f>IF(B55&lt;&gt;"",COUNTA($B$19:B55),"")</f>
        <v/>
      </c>
      <c r="B55" s="78"/>
      <c r="C55" s="229" t="s">
        <v>53</v>
      </c>
      <c r="D55" s="230"/>
      <c r="E55" s="230"/>
      <c r="F55" s="230"/>
      <c r="G55" s="230"/>
      <c r="H55" s="230"/>
      <c r="I55" s="230" t="s">
        <v>53</v>
      </c>
      <c r="J55" s="230"/>
      <c r="K55" s="230"/>
      <c r="L55" s="230"/>
      <c r="M55" s="230"/>
      <c r="N55" s="230"/>
      <c r="O55" s="93"/>
      <c r="P55" s="93"/>
      <c r="Q55" s="93"/>
      <c r="R55" s="93"/>
      <c r="S55" s="93"/>
      <c r="T55" s="93"/>
      <c r="U55" s="93"/>
      <c r="V55" s="93"/>
      <c r="W55" s="93"/>
      <c r="X55" s="93"/>
      <c r="Y55" s="93"/>
      <c r="Z55" s="93"/>
      <c r="AA55" s="93"/>
    </row>
    <row r="56" spans="1:27" s="71" customFormat="1" ht="11.1" customHeight="1">
      <c r="A56" s="69">
        <f>IF(B56&lt;&gt;"",COUNTA($B$19:B56),"")</f>
        <v>37</v>
      </c>
      <c r="B56" s="78" t="s">
        <v>70</v>
      </c>
      <c r="C56" s="164">
        <v>35.65</v>
      </c>
      <c r="D56" s="164">
        <v>43.75</v>
      </c>
      <c r="E56" s="164">
        <v>17.96</v>
      </c>
      <c r="F56" s="164">
        <v>0.73</v>
      </c>
      <c r="G56" s="164">
        <v>0.71</v>
      </c>
      <c r="H56" s="164">
        <v>2.94</v>
      </c>
      <c r="I56" s="164">
        <v>9.84</v>
      </c>
      <c r="J56" s="164">
        <v>17.73</v>
      </c>
      <c r="K56" s="164">
        <v>28.72</v>
      </c>
      <c r="L56" s="164">
        <v>44.63</v>
      </c>
      <c r="M56" s="164">
        <v>0.28000000000000003</v>
      </c>
      <c r="N56" s="164">
        <v>15.64</v>
      </c>
      <c r="O56" s="95"/>
      <c r="P56" s="95"/>
      <c r="Q56" s="95"/>
      <c r="R56" s="95"/>
      <c r="S56" s="95"/>
      <c r="T56" s="95"/>
      <c r="U56" s="95"/>
      <c r="V56" s="95"/>
      <c r="W56" s="95"/>
      <c r="X56" s="95"/>
      <c r="Y56" s="95"/>
      <c r="Z56" s="95"/>
      <c r="AA56" s="96"/>
    </row>
    <row r="57" spans="1:27" s="71" customFormat="1" ht="11.1" customHeight="1">
      <c r="A57" s="69">
        <f>IF(B57&lt;&gt;"",COUNTA($B$19:B57),"")</f>
        <v>38</v>
      </c>
      <c r="B57" s="78" t="s">
        <v>71</v>
      </c>
      <c r="C57" s="164">
        <v>15.82</v>
      </c>
      <c r="D57" s="164">
        <v>16.420000000000002</v>
      </c>
      <c r="E57" s="164">
        <v>10.35</v>
      </c>
      <c r="F57" s="164">
        <v>6.74</v>
      </c>
      <c r="G57" s="164">
        <v>3.49</v>
      </c>
      <c r="H57" s="164">
        <v>2.85</v>
      </c>
      <c r="I57" s="164">
        <v>6.77</v>
      </c>
      <c r="J57" s="164">
        <v>11.79</v>
      </c>
      <c r="K57" s="164">
        <v>13.7</v>
      </c>
      <c r="L57" s="164">
        <v>20.85</v>
      </c>
      <c r="M57" s="164">
        <v>0.16</v>
      </c>
      <c r="N57" s="164">
        <v>5.24</v>
      </c>
      <c r="O57" s="95"/>
      <c r="P57" s="95"/>
      <c r="Q57" s="95"/>
      <c r="R57" s="95"/>
      <c r="S57" s="95"/>
      <c r="T57" s="95"/>
      <c r="U57" s="95"/>
      <c r="V57" s="95"/>
      <c r="W57" s="95"/>
      <c r="X57" s="95"/>
      <c r="Y57" s="95"/>
      <c r="Z57" s="95"/>
      <c r="AA57" s="96"/>
    </row>
    <row r="58" spans="1:27" s="71" customFormat="1" ht="21.6" customHeight="1">
      <c r="A58" s="69">
        <f>IF(B58&lt;&gt;"",COUNTA($B$19:B58),"")</f>
        <v>39</v>
      </c>
      <c r="B58" s="79" t="s">
        <v>628</v>
      </c>
      <c r="C58" s="164" t="s">
        <v>8</v>
      </c>
      <c r="D58" s="164" t="s">
        <v>8</v>
      </c>
      <c r="E58" s="164" t="s">
        <v>8</v>
      </c>
      <c r="F58" s="164" t="s">
        <v>8</v>
      </c>
      <c r="G58" s="164" t="s">
        <v>8</v>
      </c>
      <c r="H58" s="164" t="s">
        <v>8</v>
      </c>
      <c r="I58" s="164" t="s">
        <v>8</v>
      </c>
      <c r="J58" s="164" t="s">
        <v>8</v>
      </c>
      <c r="K58" s="164" t="s">
        <v>8</v>
      </c>
      <c r="L58" s="164" t="s">
        <v>8</v>
      </c>
      <c r="M58" s="164" t="s">
        <v>8</v>
      </c>
      <c r="N58" s="164" t="s">
        <v>8</v>
      </c>
      <c r="O58" s="95"/>
      <c r="P58" s="95"/>
      <c r="Q58" s="95"/>
      <c r="R58" s="95"/>
      <c r="S58" s="95"/>
      <c r="T58" s="95"/>
      <c r="U58" s="95"/>
      <c r="V58" s="95"/>
      <c r="W58" s="95"/>
      <c r="X58" s="95"/>
      <c r="Y58" s="95"/>
      <c r="Z58" s="95"/>
      <c r="AA58" s="96"/>
    </row>
    <row r="59" spans="1:27" s="71" customFormat="1" ht="11.1" customHeight="1">
      <c r="A59" s="69">
        <f>IF(B59&lt;&gt;"",COUNTA($B$19:B59),"")</f>
        <v>40</v>
      </c>
      <c r="B59" s="78" t="s">
        <v>72</v>
      </c>
      <c r="C59" s="164" t="s">
        <v>8</v>
      </c>
      <c r="D59" s="164" t="s">
        <v>8</v>
      </c>
      <c r="E59" s="164">
        <v>0.01</v>
      </c>
      <c r="F59" s="164" t="s">
        <v>8</v>
      </c>
      <c r="G59" s="164" t="s">
        <v>8</v>
      </c>
      <c r="H59" s="164">
        <v>0.02</v>
      </c>
      <c r="I59" s="164" t="s">
        <v>8</v>
      </c>
      <c r="J59" s="164" t="s">
        <v>8</v>
      </c>
      <c r="K59" s="164" t="s">
        <v>8</v>
      </c>
      <c r="L59" s="164" t="s">
        <v>8</v>
      </c>
      <c r="M59" s="164" t="s">
        <v>8</v>
      </c>
      <c r="N59" s="164" t="s">
        <v>8</v>
      </c>
      <c r="O59" s="95"/>
      <c r="P59" s="95"/>
      <c r="Q59" s="95"/>
      <c r="R59" s="95"/>
      <c r="S59" s="95"/>
      <c r="T59" s="95"/>
      <c r="U59" s="95"/>
      <c r="V59" s="95"/>
      <c r="W59" s="95"/>
      <c r="X59" s="95"/>
      <c r="Y59" s="95"/>
      <c r="Z59" s="95"/>
      <c r="AA59" s="96"/>
    </row>
    <row r="60" spans="1:27" s="71" customFormat="1" ht="11.1" customHeight="1">
      <c r="A60" s="69">
        <f>IF(B60&lt;&gt;"",COUNTA($B$19:B60),"")</f>
        <v>41</v>
      </c>
      <c r="B60" s="78" t="s">
        <v>73</v>
      </c>
      <c r="C60" s="164">
        <v>53.98</v>
      </c>
      <c r="D60" s="164">
        <v>104</v>
      </c>
      <c r="E60" s="164">
        <v>36.770000000000003</v>
      </c>
      <c r="F60" s="164">
        <v>2.86</v>
      </c>
      <c r="G60" s="164">
        <v>3.08</v>
      </c>
      <c r="H60" s="164">
        <v>4.03</v>
      </c>
      <c r="I60" s="164">
        <v>6.49</v>
      </c>
      <c r="J60" s="164">
        <v>11.59</v>
      </c>
      <c r="K60" s="164">
        <v>13.9</v>
      </c>
      <c r="L60" s="164">
        <v>138.79</v>
      </c>
      <c r="M60" s="164">
        <v>0.14000000000000001</v>
      </c>
      <c r="N60" s="164">
        <v>5.48</v>
      </c>
      <c r="O60" s="95"/>
      <c r="P60" s="95"/>
      <c r="Q60" s="95"/>
      <c r="R60" s="95"/>
      <c r="S60" s="95"/>
      <c r="T60" s="95"/>
      <c r="U60" s="95"/>
      <c r="V60" s="95"/>
      <c r="W60" s="95"/>
      <c r="X60" s="95"/>
      <c r="Y60" s="95"/>
      <c r="Z60" s="95"/>
      <c r="AA60" s="96"/>
    </row>
    <row r="61" spans="1:27" s="71" customFormat="1" ht="11.1" customHeight="1">
      <c r="A61" s="69">
        <f>IF(B61&lt;&gt;"",COUNTA($B$19:B61),"")</f>
        <v>42</v>
      </c>
      <c r="B61" s="78" t="s">
        <v>74</v>
      </c>
      <c r="C61" s="164">
        <v>0.31</v>
      </c>
      <c r="D61" s="164">
        <v>0.01</v>
      </c>
      <c r="E61" s="164">
        <v>0.16</v>
      </c>
      <c r="F61" s="164">
        <v>0.04</v>
      </c>
      <c r="G61" s="164">
        <v>0.06</v>
      </c>
      <c r="H61" s="164">
        <v>0.09</v>
      </c>
      <c r="I61" s="164">
        <v>0.44</v>
      </c>
      <c r="J61" s="164">
        <v>0.32</v>
      </c>
      <c r="K61" s="164">
        <v>0.18</v>
      </c>
      <c r="L61" s="164">
        <v>0.04</v>
      </c>
      <c r="M61" s="164">
        <v>0.11</v>
      </c>
      <c r="N61" s="164">
        <v>0.15</v>
      </c>
      <c r="O61" s="95"/>
      <c r="P61" s="95"/>
      <c r="Q61" s="95"/>
      <c r="R61" s="95"/>
      <c r="S61" s="95"/>
      <c r="T61" s="95"/>
      <c r="U61" s="95"/>
      <c r="V61" s="95"/>
      <c r="W61" s="95"/>
      <c r="X61" s="95"/>
      <c r="Y61" s="95"/>
      <c r="Z61" s="95"/>
      <c r="AA61" s="96"/>
    </row>
    <row r="62" spans="1:27" s="71" customFormat="1" ht="20.100000000000001" customHeight="1">
      <c r="A62" s="70">
        <f>IF(B62&lt;&gt;"",COUNTA($B$19:B62),"")</f>
        <v>43</v>
      </c>
      <c r="B62" s="80" t="s">
        <v>75</v>
      </c>
      <c r="C62" s="165">
        <v>105.16</v>
      </c>
      <c r="D62" s="165">
        <v>164.16</v>
      </c>
      <c r="E62" s="165">
        <v>64.930000000000007</v>
      </c>
      <c r="F62" s="165">
        <v>10.29</v>
      </c>
      <c r="G62" s="165">
        <v>7.22</v>
      </c>
      <c r="H62" s="165">
        <v>9.74</v>
      </c>
      <c r="I62" s="165">
        <v>22.65</v>
      </c>
      <c r="J62" s="165">
        <v>40.79</v>
      </c>
      <c r="K62" s="165">
        <v>56.15</v>
      </c>
      <c r="L62" s="165">
        <v>204.24</v>
      </c>
      <c r="M62" s="165">
        <v>0.47</v>
      </c>
      <c r="N62" s="165">
        <v>26.21</v>
      </c>
      <c r="O62" s="95"/>
      <c r="P62" s="95"/>
      <c r="Q62" s="95"/>
      <c r="R62" s="95"/>
      <c r="S62" s="95"/>
      <c r="T62" s="95"/>
      <c r="U62" s="95"/>
      <c r="V62" s="95"/>
      <c r="W62" s="95"/>
      <c r="X62" s="95"/>
      <c r="Y62" s="95"/>
      <c r="Z62" s="95"/>
      <c r="AA62" s="96"/>
    </row>
    <row r="63" spans="1:27" s="71" customFormat="1" ht="21.6" customHeight="1">
      <c r="A63" s="69">
        <f>IF(B63&lt;&gt;"",COUNTA($B$19:B63),"")</f>
        <v>44</v>
      </c>
      <c r="B63" s="79" t="s">
        <v>76</v>
      </c>
      <c r="C63" s="164">
        <v>17.57</v>
      </c>
      <c r="D63" s="164">
        <v>6.25</v>
      </c>
      <c r="E63" s="164">
        <v>10.199999999999999</v>
      </c>
      <c r="F63" s="164">
        <v>8.27</v>
      </c>
      <c r="G63" s="164">
        <v>0.79</v>
      </c>
      <c r="H63" s="164">
        <v>4.28</v>
      </c>
      <c r="I63" s="164">
        <v>8.5399999999999991</v>
      </c>
      <c r="J63" s="164">
        <v>15.05</v>
      </c>
      <c r="K63" s="164">
        <v>43.85</v>
      </c>
      <c r="L63" s="164">
        <v>2.4500000000000002</v>
      </c>
      <c r="M63" s="164" t="s">
        <v>8</v>
      </c>
      <c r="N63" s="164">
        <v>10.01</v>
      </c>
      <c r="O63" s="95"/>
      <c r="P63" s="95"/>
      <c r="Q63" s="95"/>
      <c r="R63" s="95"/>
      <c r="S63" s="95"/>
      <c r="T63" s="95"/>
      <c r="U63" s="95"/>
      <c r="V63" s="95"/>
      <c r="W63" s="95"/>
      <c r="X63" s="95"/>
      <c r="Y63" s="95"/>
      <c r="Z63" s="95"/>
      <c r="AA63" s="96"/>
    </row>
    <row r="64" spans="1:27" s="71" customFormat="1" ht="11.1" customHeight="1">
      <c r="A64" s="69">
        <f>IF(B64&lt;&gt;"",COUNTA($B$19:B64),"")</f>
        <v>45</v>
      </c>
      <c r="B64" s="78" t="s">
        <v>77</v>
      </c>
      <c r="C64" s="164">
        <v>15.93</v>
      </c>
      <c r="D64" s="164">
        <v>3.47</v>
      </c>
      <c r="E64" s="164">
        <v>9.3699999999999992</v>
      </c>
      <c r="F64" s="164">
        <v>7.79</v>
      </c>
      <c r="G64" s="164">
        <v>0.7</v>
      </c>
      <c r="H64" s="164">
        <v>3.91</v>
      </c>
      <c r="I64" s="164">
        <v>8</v>
      </c>
      <c r="J64" s="164">
        <v>13.81</v>
      </c>
      <c r="K64" s="164">
        <v>43.24</v>
      </c>
      <c r="L64" s="164">
        <v>0.78</v>
      </c>
      <c r="M64" s="164" t="s">
        <v>8</v>
      </c>
      <c r="N64" s="164">
        <v>9.4600000000000009</v>
      </c>
      <c r="O64" s="95"/>
      <c r="P64" s="95"/>
      <c r="Q64" s="95"/>
      <c r="R64" s="95"/>
      <c r="S64" s="95"/>
      <c r="T64" s="95"/>
      <c r="U64" s="95"/>
      <c r="V64" s="95"/>
      <c r="W64" s="95"/>
      <c r="X64" s="95"/>
      <c r="Y64" s="95"/>
      <c r="Z64" s="95"/>
      <c r="AA64" s="96"/>
    </row>
    <row r="65" spans="1:27" s="71" customFormat="1" ht="11.1" customHeight="1">
      <c r="A65" s="69">
        <f>IF(B65&lt;&gt;"",COUNTA($B$19:B65),"")</f>
        <v>46</v>
      </c>
      <c r="B65" s="78" t="s">
        <v>78</v>
      </c>
      <c r="C65" s="164" t="s">
        <v>8</v>
      </c>
      <c r="D65" s="164" t="s">
        <v>8</v>
      </c>
      <c r="E65" s="164" t="s">
        <v>8</v>
      </c>
      <c r="F65" s="164" t="s">
        <v>8</v>
      </c>
      <c r="G65" s="164" t="s">
        <v>8</v>
      </c>
      <c r="H65" s="164" t="s">
        <v>8</v>
      </c>
      <c r="I65" s="164" t="s">
        <v>8</v>
      </c>
      <c r="J65" s="164" t="s">
        <v>8</v>
      </c>
      <c r="K65" s="164" t="s">
        <v>8</v>
      </c>
      <c r="L65" s="164" t="s">
        <v>8</v>
      </c>
      <c r="M65" s="164" t="s">
        <v>8</v>
      </c>
      <c r="N65" s="164" t="s">
        <v>8</v>
      </c>
      <c r="O65" s="95"/>
      <c r="P65" s="95"/>
      <c r="Q65" s="95"/>
      <c r="R65" s="95"/>
      <c r="S65" s="95"/>
      <c r="T65" s="95"/>
      <c r="U65" s="95"/>
      <c r="V65" s="95"/>
      <c r="W65" s="95"/>
      <c r="X65" s="95"/>
      <c r="Y65" s="95"/>
      <c r="Z65" s="95"/>
      <c r="AA65" s="96"/>
    </row>
    <row r="66" spans="1:27" s="71" customFormat="1" ht="11.1" customHeight="1">
      <c r="A66" s="69">
        <f>IF(B66&lt;&gt;"",COUNTA($B$19:B66),"")</f>
        <v>47</v>
      </c>
      <c r="B66" s="78" t="s">
        <v>79</v>
      </c>
      <c r="C66" s="164">
        <v>1.46</v>
      </c>
      <c r="D66" s="164">
        <v>1.02</v>
      </c>
      <c r="E66" s="164">
        <v>0.97</v>
      </c>
      <c r="F66" s="164">
        <v>0.03</v>
      </c>
      <c r="G66" s="164">
        <v>0.03</v>
      </c>
      <c r="H66" s="164">
        <v>0.08</v>
      </c>
      <c r="I66" s="164">
        <v>0.09</v>
      </c>
      <c r="J66" s="164" t="s">
        <v>8</v>
      </c>
      <c r="K66" s="164">
        <v>8.5299999999999994</v>
      </c>
      <c r="L66" s="164">
        <v>0.12</v>
      </c>
      <c r="M66" s="164" t="s">
        <v>8</v>
      </c>
      <c r="N66" s="164">
        <v>0.59</v>
      </c>
      <c r="O66" s="95"/>
      <c r="P66" s="95"/>
      <c r="Q66" s="95"/>
      <c r="R66" s="95"/>
      <c r="S66" s="95"/>
      <c r="T66" s="95"/>
      <c r="U66" s="95"/>
      <c r="V66" s="95"/>
      <c r="W66" s="95"/>
      <c r="X66" s="95"/>
      <c r="Y66" s="95"/>
      <c r="Z66" s="95"/>
      <c r="AA66" s="96"/>
    </row>
    <row r="67" spans="1:27" s="71" customFormat="1" ht="11.1" customHeight="1">
      <c r="A67" s="69">
        <f>IF(B67&lt;&gt;"",COUNTA($B$19:B67),"")</f>
        <v>48</v>
      </c>
      <c r="B67" s="78" t="s">
        <v>74</v>
      </c>
      <c r="C67" s="164">
        <v>1</v>
      </c>
      <c r="D67" s="164" t="s">
        <v>8</v>
      </c>
      <c r="E67" s="164">
        <v>0.33</v>
      </c>
      <c r="F67" s="164">
        <v>0.13</v>
      </c>
      <c r="G67" s="164">
        <v>0.06</v>
      </c>
      <c r="H67" s="164">
        <v>1.61</v>
      </c>
      <c r="I67" s="164">
        <v>0.06</v>
      </c>
      <c r="J67" s="164" t="s">
        <v>8</v>
      </c>
      <c r="K67" s="164" t="s">
        <v>8</v>
      </c>
      <c r="L67" s="164" t="s">
        <v>8</v>
      </c>
      <c r="M67" s="164" t="s">
        <v>8</v>
      </c>
      <c r="N67" s="164">
        <v>0.91</v>
      </c>
      <c r="O67" s="95"/>
      <c r="P67" s="95"/>
      <c r="Q67" s="95"/>
      <c r="R67" s="95"/>
      <c r="S67" s="95"/>
      <c r="T67" s="95"/>
      <c r="U67" s="95"/>
      <c r="V67" s="95"/>
      <c r="W67" s="95"/>
      <c r="X67" s="95"/>
      <c r="Y67" s="95"/>
      <c r="Z67" s="95"/>
      <c r="AA67" s="96"/>
    </row>
    <row r="68" spans="1:27" s="71" customFormat="1" ht="20.100000000000001" customHeight="1">
      <c r="A68" s="70">
        <f>IF(B68&lt;&gt;"",COUNTA($B$19:B68),"")</f>
        <v>49</v>
      </c>
      <c r="B68" s="80" t="s">
        <v>80</v>
      </c>
      <c r="C68" s="165">
        <v>18.02</v>
      </c>
      <c r="D68" s="165">
        <v>7.27</v>
      </c>
      <c r="E68" s="165">
        <v>10.84</v>
      </c>
      <c r="F68" s="165">
        <v>8.17</v>
      </c>
      <c r="G68" s="165">
        <v>0.76</v>
      </c>
      <c r="H68" s="165">
        <v>2.75</v>
      </c>
      <c r="I68" s="165">
        <v>8.57</v>
      </c>
      <c r="J68" s="165">
        <v>15.05</v>
      </c>
      <c r="K68" s="165">
        <v>52.38</v>
      </c>
      <c r="L68" s="165">
        <v>2.57</v>
      </c>
      <c r="M68" s="165" t="s">
        <v>8</v>
      </c>
      <c r="N68" s="165">
        <v>9.68</v>
      </c>
      <c r="O68" s="95"/>
      <c r="P68" s="95"/>
      <c r="Q68" s="95"/>
      <c r="R68" s="95"/>
      <c r="S68" s="95"/>
      <c r="T68" s="95"/>
      <c r="U68" s="95"/>
      <c r="V68" s="95"/>
      <c r="W68" s="95"/>
      <c r="X68" s="95"/>
      <c r="Y68" s="95"/>
      <c r="Z68" s="95"/>
      <c r="AA68" s="96"/>
    </row>
    <row r="69" spans="1:27" s="71" customFormat="1" ht="20.100000000000001" customHeight="1">
      <c r="A69" s="70">
        <f>IF(B69&lt;&gt;"",COUNTA($B$19:B69),"")</f>
        <v>50</v>
      </c>
      <c r="B69" s="80" t="s">
        <v>81</v>
      </c>
      <c r="C69" s="165">
        <v>123.18</v>
      </c>
      <c r="D69" s="165">
        <v>171.43</v>
      </c>
      <c r="E69" s="165">
        <v>75.77</v>
      </c>
      <c r="F69" s="165">
        <v>18.46</v>
      </c>
      <c r="G69" s="165">
        <v>7.99</v>
      </c>
      <c r="H69" s="165">
        <v>12.49</v>
      </c>
      <c r="I69" s="165">
        <v>31.22</v>
      </c>
      <c r="J69" s="165">
        <v>55.84</v>
      </c>
      <c r="K69" s="165">
        <v>108.53</v>
      </c>
      <c r="L69" s="165">
        <v>206.81</v>
      </c>
      <c r="M69" s="165">
        <v>0.47</v>
      </c>
      <c r="N69" s="165">
        <v>35.9</v>
      </c>
      <c r="O69" s="95"/>
      <c r="P69" s="95"/>
      <c r="Q69" s="95"/>
      <c r="R69" s="95"/>
      <c r="S69" s="95"/>
      <c r="T69" s="95"/>
      <c r="U69" s="95"/>
      <c r="V69" s="95"/>
      <c r="W69" s="95"/>
      <c r="X69" s="95"/>
      <c r="Y69" s="95"/>
      <c r="Z69" s="95"/>
      <c r="AA69" s="96"/>
    </row>
    <row r="70" spans="1:27" s="71" customFormat="1" ht="11.1" customHeight="1">
      <c r="A70" s="69">
        <f>IF(B70&lt;&gt;"",COUNTA($B$19:B70),"")</f>
        <v>51</v>
      </c>
      <c r="B70" s="78" t="s">
        <v>82</v>
      </c>
      <c r="C70" s="164" t="s">
        <v>8</v>
      </c>
      <c r="D70" s="164" t="s">
        <v>8</v>
      </c>
      <c r="E70" s="164" t="s">
        <v>8</v>
      </c>
      <c r="F70" s="164" t="s">
        <v>8</v>
      </c>
      <c r="G70" s="164" t="s">
        <v>8</v>
      </c>
      <c r="H70" s="164" t="s">
        <v>8</v>
      </c>
      <c r="I70" s="164" t="s">
        <v>8</v>
      </c>
      <c r="J70" s="164" t="s">
        <v>8</v>
      </c>
      <c r="K70" s="164" t="s">
        <v>8</v>
      </c>
      <c r="L70" s="164" t="s">
        <v>8</v>
      </c>
      <c r="M70" s="164" t="s">
        <v>8</v>
      </c>
      <c r="N70" s="164" t="s">
        <v>8</v>
      </c>
      <c r="O70" s="95"/>
      <c r="P70" s="95"/>
      <c r="Q70" s="95"/>
      <c r="R70" s="95"/>
      <c r="S70" s="95"/>
      <c r="T70" s="95"/>
      <c r="U70" s="95"/>
      <c r="V70" s="95"/>
      <c r="W70" s="95"/>
      <c r="X70" s="95"/>
      <c r="Y70" s="95"/>
      <c r="Z70" s="95"/>
      <c r="AA70" s="96"/>
    </row>
    <row r="71" spans="1:27" s="71" customFormat="1" ht="11.1" customHeight="1">
      <c r="A71" s="69">
        <f>IF(B71&lt;&gt;"",COUNTA($B$19:B71),"")</f>
        <v>52</v>
      </c>
      <c r="B71" s="78" t="s">
        <v>83</v>
      </c>
      <c r="C71" s="164" t="s">
        <v>8</v>
      </c>
      <c r="D71" s="164" t="s">
        <v>8</v>
      </c>
      <c r="E71" s="164" t="s">
        <v>8</v>
      </c>
      <c r="F71" s="164" t="s">
        <v>8</v>
      </c>
      <c r="G71" s="164" t="s">
        <v>8</v>
      </c>
      <c r="H71" s="164" t="s">
        <v>8</v>
      </c>
      <c r="I71" s="164" t="s">
        <v>8</v>
      </c>
      <c r="J71" s="164" t="s">
        <v>8</v>
      </c>
      <c r="K71" s="164" t="s">
        <v>8</v>
      </c>
      <c r="L71" s="164" t="s">
        <v>8</v>
      </c>
      <c r="M71" s="164" t="s">
        <v>8</v>
      </c>
      <c r="N71" s="164" t="s">
        <v>8</v>
      </c>
      <c r="O71" s="95"/>
      <c r="P71" s="95"/>
      <c r="Q71" s="95"/>
      <c r="R71" s="95"/>
      <c r="S71" s="95"/>
      <c r="T71" s="95"/>
      <c r="U71" s="95"/>
      <c r="V71" s="95"/>
      <c r="W71" s="95"/>
      <c r="X71" s="95"/>
      <c r="Y71" s="95"/>
      <c r="Z71" s="95"/>
      <c r="AA71" s="96"/>
    </row>
    <row r="72" spans="1:27" s="71" customFormat="1" ht="11.1" customHeight="1">
      <c r="A72" s="69">
        <f>IF(B72&lt;&gt;"",COUNTA($B$19:B72),"")</f>
        <v>53</v>
      </c>
      <c r="B72" s="78" t="s">
        <v>99</v>
      </c>
      <c r="C72" s="164" t="s">
        <v>8</v>
      </c>
      <c r="D72" s="164" t="s">
        <v>8</v>
      </c>
      <c r="E72" s="164" t="s">
        <v>8</v>
      </c>
      <c r="F72" s="164" t="s">
        <v>8</v>
      </c>
      <c r="G72" s="164" t="s">
        <v>8</v>
      </c>
      <c r="H72" s="164" t="s">
        <v>8</v>
      </c>
      <c r="I72" s="164" t="s">
        <v>8</v>
      </c>
      <c r="J72" s="164" t="s">
        <v>8</v>
      </c>
      <c r="K72" s="164" t="s">
        <v>8</v>
      </c>
      <c r="L72" s="164" t="s">
        <v>8</v>
      </c>
      <c r="M72" s="164" t="s">
        <v>8</v>
      </c>
      <c r="N72" s="164" t="s">
        <v>8</v>
      </c>
      <c r="O72" s="95"/>
      <c r="P72" s="95"/>
      <c r="Q72" s="95"/>
      <c r="R72" s="95"/>
      <c r="S72" s="95"/>
      <c r="T72" s="95"/>
      <c r="U72" s="95"/>
      <c r="V72" s="95"/>
      <c r="W72" s="95"/>
      <c r="X72" s="95"/>
      <c r="Y72" s="95"/>
      <c r="Z72" s="95"/>
      <c r="AA72" s="96"/>
    </row>
    <row r="73" spans="1:27" s="71" customFormat="1" ht="11.1" customHeight="1">
      <c r="A73" s="69">
        <f>IF(B73&lt;&gt;"",COUNTA($B$19:B73),"")</f>
        <v>54</v>
      </c>
      <c r="B73" s="78" t="s">
        <v>100</v>
      </c>
      <c r="C73" s="164" t="s">
        <v>8</v>
      </c>
      <c r="D73" s="164" t="s">
        <v>8</v>
      </c>
      <c r="E73" s="164" t="s">
        <v>8</v>
      </c>
      <c r="F73" s="164" t="s">
        <v>8</v>
      </c>
      <c r="G73" s="164" t="s">
        <v>8</v>
      </c>
      <c r="H73" s="164" t="s">
        <v>8</v>
      </c>
      <c r="I73" s="164" t="s">
        <v>8</v>
      </c>
      <c r="J73" s="164" t="s">
        <v>8</v>
      </c>
      <c r="K73" s="164" t="s">
        <v>8</v>
      </c>
      <c r="L73" s="164" t="s">
        <v>8</v>
      </c>
      <c r="M73" s="164" t="s">
        <v>8</v>
      </c>
      <c r="N73" s="164" t="s">
        <v>8</v>
      </c>
      <c r="O73" s="95"/>
      <c r="P73" s="95"/>
      <c r="Q73" s="95"/>
      <c r="R73" s="95"/>
      <c r="S73" s="95"/>
      <c r="T73" s="95"/>
      <c r="U73" s="95"/>
      <c r="V73" s="95"/>
      <c r="W73" s="95"/>
      <c r="X73" s="95"/>
      <c r="Y73" s="95"/>
      <c r="Z73" s="95"/>
      <c r="AA73" s="96"/>
    </row>
    <row r="74" spans="1:27" s="71" customFormat="1" ht="11.1" customHeight="1">
      <c r="A74" s="69">
        <f>IF(B74&lt;&gt;"",COUNTA($B$19:B74),"")</f>
        <v>55</v>
      </c>
      <c r="B74" s="78" t="s">
        <v>27</v>
      </c>
      <c r="C74" s="164" t="s">
        <v>8</v>
      </c>
      <c r="D74" s="164" t="s">
        <v>8</v>
      </c>
      <c r="E74" s="164" t="s">
        <v>8</v>
      </c>
      <c r="F74" s="164" t="s">
        <v>8</v>
      </c>
      <c r="G74" s="164" t="s">
        <v>8</v>
      </c>
      <c r="H74" s="164" t="s">
        <v>8</v>
      </c>
      <c r="I74" s="164" t="s">
        <v>8</v>
      </c>
      <c r="J74" s="164" t="s">
        <v>8</v>
      </c>
      <c r="K74" s="164" t="s">
        <v>8</v>
      </c>
      <c r="L74" s="164" t="s">
        <v>8</v>
      </c>
      <c r="M74" s="164" t="s">
        <v>8</v>
      </c>
      <c r="N74" s="164" t="s">
        <v>8</v>
      </c>
      <c r="O74" s="95"/>
      <c r="P74" s="95"/>
      <c r="Q74" s="95"/>
      <c r="R74" s="95"/>
      <c r="S74" s="95"/>
      <c r="T74" s="95"/>
      <c r="U74" s="95"/>
      <c r="V74" s="95"/>
      <c r="W74" s="95"/>
      <c r="X74" s="95"/>
      <c r="Y74" s="95"/>
      <c r="Z74" s="95"/>
      <c r="AA74" s="96"/>
    </row>
    <row r="75" spans="1:27" s="71" customFormat="1" ht="21.6" customHeight="1">
      <c r="A75" s="69">
        <f>IF(B75&lt;&gt;"",COUNTA($B$19:B75),"")</f>
        <v>56</v>
      </c>
      <c r="B75" s="79" t="s">
        <v>84</v>
      </c>
      <c r="C75" s="164" t="s">
        <v>8</v>
      </c>
      <c r="D75" s="164" t="s">
        <v>8</v>
      </c>
      <c r="E75" s="164" t="s">
        <v>8</v>
      </c>
      <c r="F75" s="164" t="s">
        <v>8</v>
      </c>
      <c r="G75" s="164" t="s">
        <v>8</v>
      </c>
      <c r="H75" s="164" t="s">
        <v>8</v>
      </c>
      <c r="I75" s="164" t="s">
        <v>8</v>
      </c>
      <c r="J75" s="164" t="s">
        <v>8</v>
      </c>
      <c r="K75" s="164" t="s">
        <v>8</v>
      </c>
      <c r="L75" s="164" t="s">
        <v>8</v>
      </c>
      <c r="M75" s="164" t="s">
        <v>8</v>
      </c>
      <c r="N75" s="164" t="s">
        <v>8</v>
      </c>
      <c r="O75" s="95"/>
      <c r="P75" s="95"/>
      <c r="Q75" s="95"/>
      <c r="R75" s="95"/>
      <c r="S75" s="95"/>
      <c r="T75" s="95"/>
      <c r="U75" s="95"/>
      <c r="V75" s="95"/>
      <c r="W75" s="95"/>
      <c r="X75" s="95"/>
      <c r="Y75" s="95"/>
      <c r="Z75" s="95"/>
      <c r="AA75" s="96"/>
    </row>
    <row r="76" spans="1:27" s="71" customFormat="1" ht="21.6" customHeight="1">
      <c r="A76" s="69">
        <f>IF(B76&lt;&gt;"",COUNTA($B$19:B76),"")</f>
        <v>57</v>
      </c>
      <c r="B76" s="79" t="s">
        <v>85</v>
      </c>
      <c r="C76" s="164">
        <v>23.5</v>
      </c>
      <c r="D76" s="164">
        <v>38.29</v>
      </c>
      <c r="E76" s="164">
        <v>16.61</v>
      </c>
      <c r="F76" s="164">
        <v>0.56999999999999995</v>
      </c>
      <c r="G76" s="164">
        <v>0.31</v>
      </c>
      <c r="H76" s="164">
        <v>0.35</v>
      </c>
      <c r="I76" s="164">
        <v>1.17</v>
      </c>
      <c r="J76" s="164">
        <v>0.89</v>
      </c>
      <c r="K76" s="164">
        <v>2.67</v>
      </c>
      <c r="L76" s="164">
        <v>70.63</v>
      </c>
      <c r="M76" s="164" t="s">
        <v>8</v>
      </c>
      <c r="N76" s="164">
        <v>3.45</v>
      </c>
      <c r="O76" s="95"/>
      <c r="P76" s="95"/>
      <c r="Q76" s="95"/>
      <c r="R76" s="95"/>
      <c r="S76" s="95"/>
      <c r="T76" s="95"/>
      <c r="U76" s="95"/>
      <c r="V76" s="95"/>
      <c r="W76" s="95"/>
      <c r="X76" s="95"/>
      <c r="Y76" s="95"/>
      <c r="Z76" s="95"/>
      <c r="AA76" s="96"/>
    </row>
    <row r="77" spans="1:27" s="71" customFormat="1" ht="21.6" customHeight="1">
      <c r="A77" s="69">
        <f>IF(B77&lt;&gt;"",COUNTA($B$19:B77),"")</f>
        <v>58</v>
      </c>
      <c r="B77" s="79" t="s">
        <v>86</v>
      </c>
      <c r="C77" s="164">
        <v>0.93</v>
      </c>
      <c r="D77" s="164">
        <v>0.77</v>
      </c>
      <c r="E77" s="164">
        <v>0.21</v>
      </c>
      <c r="F77" s="164" t="s">
        <v>8</v>
      </c>
      <c r="G77" s="164">
        <v>0.23</v>
      </c>
      <c r="H77" s="164" t="s">
        <v>8</v>
      </c>
      <c r="I77" s="164">
        <v>0.1</v>
      </c>
      <c r="J77" s="164">
        <v>0.13</v>
      </c>
      <c r="K77" s="164">
        <v>0.31</v>
      </c>
      <c r="L77" s="164">
        <v>0.48</v>
      </c>
      <c r="M77" s="164">
        <v>0.08</v>
      </c>
      <c r="N77" s="164">
        <v>0.71</v>
      </c>
      <c r="O77" s="95"/>
      <c r="P77" s="95"/>
      <c r="Q77" s="95"/>
      <c r="R77" s="95"/>
      <c r="S77" s="95"/>
      <c r="T77" s="95"/>
      <c r="U77" s="95"/>
      <c r="V77" s="95"/>
      <c r="W77" s="95"/>
      <c r="X77" s="95"/>
      <c r="Y77" s="95"/>
      <c r="Z77" s="95"/>
      <c r="AA77" s="96"/>
    </row>
    <row r="78" spans="1:27" s="71" customFormat="1" ht="11.1" customHeight="1">
      <c r="A78" s="69">
        <f>IF(B78&lt;&gt;"",COUNTA($B$19:B78),"")</f>
        <v>59</v>
      </c>
      <c r="B78" s="78" t="s">
        <v>87</v>
      </c>
      <c r="C78" s="164">
        <v>4.4800000000000004</v>
      </c>
      <c r="D78" s="164">
        <v>3.06</v>
      </c>
      <c r="E78" s="164">
        <v>1.17</v>
      </c>
      <c r="F78" s="164">
        <v>3.34</v>
      </c>
      <c r="G78" s="164">
        <v>0.08</v>
      </c>
      <c r="H78" s="164">
        <v>0.47</v>
      </c>
      <c r="I78" s="164">
        <v>0.65</v>
      </c>
      <c r="J78" s="164">
        <v>0.6</v>
      </c>
      <c r="K78" s="164">
        <v>0.98</v>
      </c>
      <c r="L78" s="164">
        <v>2.6</v>
      </c>
      <c r="M78" s="164" t="s">
        <v>8</v>
      </c>
      <c r="N78" s="164">
        <v>3.64</v>
      </c>
      <c r="O78" s="95"/>
      <c r="P78" s="95"/>
      <c r="Q78" s="95"/>
      <c r="R78" s="95"/>
      <c r="S78" s="95"/>
      <c r="T78" s="95"/>
      <c r="U78" s="95"/>
      <c r="V78" s="95"/>
      <c r="W78" s="95"/>
      <c r="X78" s="95"/>
      <c r="Y78" s="95"/>
      <c r="Z78" s="95"/>
      <c r="AA78" s="96"/>
    </row>
    <row r="79" spans="1:27" s="71" customFormat="1" ht="11.1" customHeight="1">
      <c r="A79" s="69">
        <f>IF(B79&lt;&gt;"",COUNTA($B$19:B79),"")</f>
        <v>60</v>
      </c>
      <c r="B79" s="78" t="s">
        <v>88</v>
      </c>
      <c r="C79" s="164">
        <v>9.2799999999999994</v>
      </c>
      <c r="D79" s="164">
        <v>20.059999999999999</v>
      </c>
      <c r="E79" s="164">
        <v>5.2</v>
      </c>
      <c r="F79" s="164">
        <v>4.3899999999999997</v>
      </c>
      <c r="G79" s="164">
        <v>1.59</v>
      </c>
      <c r="H79" s="164">
        <v>1.39</v>
      </c>
      <c r="I79" s="164">
        <v>3.07</v>
      </c>
      <c r="J79" s="164">
        <v>4.28</v>
      </c>
      <c r="K79" s="164">
        <v>2.7</v>
      </c>
      <c r="L79" s="164">
        <v>13.7</v>
      </c>
      <c r="M79" s="164">
        <v>0.14000000000000001</v>
      </c>
      <c r="N79" s="164">
        <v>1.49</v>
      </c>
      <c r="O79" s="95"/>
      <c r="P79" s="95"/>
      <c r="Q79" s="95"/>
      <c r="R79" s="95"/>
      <c r="S79" s="95"/>
      <c r="T79" s="95"/>
      <c r="U79" s="95"/>
      <c r="V79" s="95"/>
      <c r="W79" s="95"/>
      <c r="X79" s="95"/>
      <c r="Y79" s="95"/>
      <c r="Z79" s="95"/>
      <c r="AA79" s="96"/>
    </row>
    <row r="80" spans="1:27" s="71" customFormat="1" ht="11.1" customHeight="1">
      <c r="A80" s="69">
        <f>IF(B80&lt;&gt;"",COUNTA($B$19:B80),"")</f>
        <v>61</v>
      </c>
      <c r="B80" s="78" t="s">
        <v>74</v>
      </c>
      <c r="C80" s="164">
        <v>0.31</v>
      </c>
      <c r="D80" s="164">
        <v>0.01</v>
      </c>
      <c r="E80" s="164">
        <v>0.16</v>
      </c>
      <c r="F80" s="164">
        <v>0.04</v>
      </c>
      <c r="G80" s="164">
        <v>0.06</v>
      </c>
      <c r="H80" s="164">
        <v>0.09</v>
      </c>
      <c r="I80" s="164">
        <v>0.44</v>
      </c>
      <c r="J80" s="164">
        <v>0.32</v>
      </c>
      <c r="K80" s="164">
        <v>0.18</v>
      </c>
      <c r="L80" s="164">
        <v>0.04</v>
      </c>
      <c r="M80" s="164">
        <v>0.11</v>
      </c>
      <c r="N80" s="164">
        <v>0.15</v>
      </c>
      <c r="O80" s="95"/>
      <c r="P80" s="95"/>
      <c r="Q80" s="95"/>
      <c r="R80" s="95"/>
      <c r="S80" s="95"/>
      <c r="T80" s="95"/>
      <c r="U80" s="95"/>
      <c r="V80" s="95"/>
      <c r="W80" s="95"/>
      <c r="X80" s="95"/>
      <c r="Y80" s="95"/>
      <c r="Z80" s="95"/>
      <c r="AA80" s="96"/>
    </row>
    <row r="81" spans="1:27" s="71" customFormat="1" ht="20.100000000000001" customHeight="1">
      <c r="A81" s="70">
        <f>IF(B81&lt;&gt;"",COUNTA($B$19:B81),"")</f>
        <v>62</v>
      </c>
      <c r="B81" s="80" t="s">
        <v>89</v>
      </c>
      <c r="C81" s="165">
        <v>37.880000000000003</v>
      </c>
      <c r="D81" s="165">
        <v>62.18</v>
      </c>
      <c r="E81" s="165">
        <v>23.02</v>
      </c>
      <c r="F81" s="165">
        <v>8.27</v>
      </c>
      <c r="G81" s="165">
        <v>2.16</v>
      </c>
      <c r="H81" s="165">
        <v>2.12</v>
      </c>
      <c r="I81" s="165">
        <v>4.55</v>
      </c>
      <c r="J81" s="165">
        <v>5.59</v>
      </c>
      <c r="K81" s="165">
        <v>6.49</v>
      </c>
      <c r="L81" s="165">
        <v>87.37</v>
      </c>
      <c r="M81" s="165">
        <v>0.11</v>
      </c>
      <c r="N81" s="165">
        <v>9.1300000000000008</v>
      </c>
      <c r="O81" s="95"/>
      <c r="P81" s="95"/>
      <c r="Q81" s="95"/>
      <c r="R81" s="95"/>
      <c r="S81" s="95"/>
      <c r="T81" s="95"/>
      <c r="U81" s="95"/>
      <c r="V81" s="95"/>
      <c r="W81" s="95"/>
      <c r="X81" s="95"/>
      <c r="Y81" s="95"/>
      <c r="Z81" s="95"/>
      <c r="AA81" s="96"/>
    </row>
    <row r="82" spans="1:27" s="87" customFormat="1" ht="11.1" customHeight="1">
      <c r="A82" s="69">
        <f>IF(B82&lt;&gt;"",COUNTA($B$19:B82),"")</f>
        <v>63</v>
      </c>
      <c r="B82" s="78" t="s">
        <v>90</v>
      </c>
      <c r="C82" s="164">
        <v>7.2</v>
      </c>
      <c r="D82" s="164">
        <v>0.02</v>
      </c>
      <c r="E82" s="164">
        <v>3.17</v>
      </c>
      <c r="F82" s="164">
        <v>11.3</v>
      </c>
      <c r="G82" s="164">
        <v>0.98</v>
      </c>
      <c r="H82" s="164">
        <v>0.79</v>
      </c>
      <c r="I82" s="164">
        <v>0.24</v>
      </c>
      <c r="J82" s="164">
        <v>4.47</v>
      </c>
      <c r="K82" s="164">
        <v>10.76</v>
      </c>
      <c r="L82" s="164">
        <v>1.29</v>
      </c>
      <c r="M82" s="164" t="s">
        <v>8</v>
      </c>
      <c r="N82" s="164">
        <v>5.7</v>
      </c>
      <c r="O82" s="97"/>
      <c r="P82" s="97"/>
      <c r="Q82" s="97"/>
      <c r="R82" s="97"/>
      <c r="S82" s="97"/>
      <c r="T82" s="97"/>
      <c r="U82" s="97"/>
      <c r="V82" s="97"/>
      <c r="W82" s="97"/>
      <c r="X82" s="97"/>
      <c r="Y82" s="97"/>
      <c r="Z82" s="97"/>
      <c r="AA82" s="98"/>
    </row>
    <row r="83" spans="1:27" s="87" customFormat="1" ht="11.1" customHeight="1">
      <c r="A83" s="69">
        <f>IF(B83&lt;&gt;"",COUNTA($B$19:B83),"")</f>
        <v>64</v>
      </c>
      <c r="B83" s="78" t="s">
        <v>91</v>
      </c>
      <c r="C83" s="164" t="s">
        <v>8</v>
      </c>
      <c r="D83" s="164" t="s">
        <v>8</v>
      </c>
      <c r="E83" s="164" t="s">
        <v>8</v>
      </c>
      <c r="F83" s="164" t="s">
        <v>8</v>
      </c>
      <c r="G83" s="164" t="s">
        <v>8</v>
      </c>
      <c r="H83" s="164" t="s">
        <v>8</v>
      </c>
      <c r="I83" s="164" t="s">
        <v>8</v>
      </c>
      <c r="J83" s="164" t="s">
        <v>8</v>
      </c>
      <c r="K83" s="164" t="s">
        <v>8</v>
      </c>
      <c r="L83" s="164" t="s">
        <v>8</v>
      </c>
      <c r="M83" s="164" t="s">
        <v>8</v>
      </c>
      <c r="N83" s="164" t="s">
        <v>8</v>
      </c>
      <c r="O83" s="97"/>
      <c r="P83" s="97"/>
      <c r="Q83" s="97"/>
      <c r="R83" s="97"/>
      <c r="S83" s="97"/>
      <c r="T83" s="97"/>
      <c r="U83" s="97"/>
      <c r="V83" s="97"/>
      <c r="W83" s="97"/>
      <c r="X83" s="97"/>
      <c r="Y83" s="97"/>
      <c r="Z83" s="97"/>
      <c r="AA83" s="98"/>
    </row>
    <row r="84" spans="1:27" s="87" customFormat="1" ht="11.1" customHeight="1">
      <c r="A84" s="69">
        <f>IF(B84&lt;&gt;"",COUNTA($B$19:B84),"")</f>
        <v>65</v>
      </c>
      <c r="B84" s="78" t="s">
        <v>92</v>
      </c>
      <c r="C84" s="164">
        <v>1.3</v>
      </c>
      <c r="D84" s="164">
        <v>0.27</v>
      </c>
      <c r="E84" s="164">
        <v>0.62</v>
      </c>
      <c r="F84" s="164">
        <v>0.25</v>
      </c>
      <c r="G84" s="164">
        <v>7.0000000000000007E-2</v>
      </c>
      <c r="H84" s="164">
        <v>1.62</v>
      </c>
      <c r="I84" s="164">
        <v>0.47</v>
      </c>
      <c r="J84" s="164">
        <v>0.74</v>
      </c>
      <c r="K84" s="164">
        <v>0.2</v>
      </c>
      <c r="L84" s="164">
        <v>0.42</v>
      </c>
      <c r="M84" s="164" t="s">
        <v>8</v>
      </c>
      <c r="N84" s="164">
        <v>0.91</v>
      </c>
      <c r="O84" s="97"/>
      <c r="P84" s="97"/>
      <c r="Q84" s="97"/>
      <c r="R84" s="97"/>
      <c r="S84" s="97"/>
      <c r="T84" s="97"/>
      <c r="U84" s="97"/>
      <c r="V84" s="97"/>
      <c r="W84" s="97"/>
      <c r="X84" s="97"/>
      <c r="Y84" s="97"/>
      <c r="Z84" s="97"/>
      <c r="AA84" s="98"/>
    </row>
    <row r="85" spans="1:27" s="87" customFormat="1" ht="11.1" customHeight="1">
      <c r="A85" s="69">
        <f>IF(B85&lt;&gt;"",COUNTA($B$19:B85),"")</f>
        <v>66</v>
      </c>
      <c r="B85" s="78" t="s">
        <v>74</v>
      </c>
      <c r="C85" s="164">
        <v>1</v>
      </c>
      <c r="D85" s="164" t="s">
        <v>8</v>
      </c>
      <c r="E85" s="164">
        <v>0.33</v>
      </c>
      <c r="F85" s="164">
        <v>0.13</v>
      </c>
      <c r="G85" s="164">
        <v>0.06</v>
      </c>
      <c r="H85" s="164">
        <v>1.61</v>
      </c>
      <c r="I85" s="164">
        <v>0.06</v>
      </c>
      <c r="J85" s="164" t="s">
        <v>8</v>
      </c>
      <c r="K85" s="164" t="s">
        <v>8</v>
      </c>
      <c r="L85" s="164" t="s">
        <v>8</v>
      </c>
      <c r="M85" s="164" t="s">
        <v>8</v>
      </c>
      <c r="N85" s="164">
        <v>0.91</v>
      </c>
      <c r="O85" s="97"/>
      <c r="P85" s="97"/>
      <c r="Q85" s="97"/>
      <c r="R85" s="97"/>
      <c r="S85" s="97"/>
      <c r="T85" s="97"/>
      <c r="U85" s="97"/>
      <c r="V85" s="97"/>
      <c r="W85" s="97"/>
      <c r="X85" s="97"/>
      <c r="Y85" s="97"/>
      <c r="Z85" s="97"/>
      <c r="AA85" s="98"/>
    </row>
    <row r="86" spans="1:27" s="71" customFormat="1" ht="20.100000000000001" customHeight="1">
      <c r="A86" s="70">
        <f>IF(B86&lt;&gt;"",COUNTA($B$19:B86),"")</f>
        <v>67</v>
      </c>
      <c r="B86" s="80" t="s">
        <v>93</v>
      </c>
      <c r="C86" s="165">
        <v>7.5</v>
      </c>
      <c r="D86" s="165">
        <v>0.3</v>
      </c>
      <c r="E86" s="165">
        <v>3.47</v>
      </c>
      <c r="F86" s="165">
        <v>11.41</v>
      </c>
      <c r="G86" s="165">
        <v>0.99</v>
      </c>
      <c r="H86" s="165">
        <v>0.8</v>
      </c>
      <c r="I86" s="165">
        <v>0.65</v>
      </c>
      <c r="J86" s="165">
        <v>5.21</v>
      </c>
      <c r="K86" s="165">
        <v>10.96</v>
      </c>
      <c r="L86" s="165">
        <v>1.71</v>
      </c>
      <c r="M86" s="165" t="s">
        <v>8</v>
      </c>
      <c r="N86" s="165">
        <v>5.7</v>
      </c>
      <c r="O86" s="95"/>
      <c r="P86" s="95"/>
      <c r="Q86" s="95"/>
      <c r="R86" s="95"/>
      <c r="S86" s="95"/>
      <c r="T86" s="95"/>
      <c r="U86" s="95"/>
      <c r="V86" s="95"/>
      <c r="W86" s="95"/>
      <c r="X86" s="95"/>
      <c r="Y86" s="95"/>
      <c r="Z86" s="95"/>
      <c r="AA86" s="96"/>
    </row>
    <row r="87" spans="1:27" s="71" customFormat="1" ht="20.100000000000001" customHeight="1">
      <c r="A87" s="70">
        <f>IF(B87&lt;&gt;"",COUNTA($B$19:B87),"")</f>
        <v>68</v>
      </c>
      <c r="B87" s="80" t="s">
        <v>94</v>
      </c>
      <c r="C87" s="165">
        <v>45.37</v>
      </c>
      <c r="D87" s="165">
        <v>62.47</v>
      </c>
      <c r="E87" s="165">
        <v>26.49</v>
      </c>
      <c r="F87" s="165">
        <v>19.68</v>
      </c>
      <c r="G87" s="165">
        <v>3.15</v>
      </c>
      <c r="H87" s="165">
        <v>2.92</v>
      </c>
      <c r="I87" s="165">
        <v>5.2</v>
      </c>
      <c r="J87" s="165">
        <v>10.8</v>
      </c>
      <c r="K87" s="165">
        <v>17.45</v>
      </c>
      <c r="L87" s="165">
        <v>89.08</v>
      </c>
      <c r="M87" s="165">
        <v>0.11</v>
      </c>
      <c r="N87" s="165">
        <v>14.83</v>
      </c>
      <c r="O87" s="95"/>
      <c r="P87" s="95"/>
      <c r="Q87" s="95"/>
      <c r="R87" s="95"/>
      <c r="S87" s="95"/>
      <c r="T87" s="95"/>
      <c r="U87" s="95"/>
      <c r="V87" s="95"/>
      <c r="W87" s="95"/>
      <c r="X87" s="95"/>
      <c r="Y87" s="95"/>
      <c r="Z87" s="95"/>
      <c r="AA87" s="96"/>
    </row>
    <row r="88" spans="1:27" s="71" customFormat="1" ht="20.100000000000001" customHeight="1">
      <c r="A88" s="70">
        <f>IF(B88&lt;&gt;"",COUNTA($B$19:B88),"")</f>
        <v>69</v>
      </c>
      <c r="B88" s="80" t="s">
        <v>95</v>
      </c>
      <c r="C88" s="165">
        <v>-77.81</v>
      </c>
      <c r="D88" s="165">
        <v>-108.96</v>
      </c>
      <c r="E88" s="165">
        <v>-49.28</v>
      </c>
      <c r="F88" s="165">
        <v>1.22</v>
      </c>
      <c r="G88" s="165">
        <v>-4.83</v>
      </c>
      <c r="H88" s="165">
        <v>-9.57</v>
      </c>
      <c r="I88" s="165">
        <v>-26.02</v>
      </c>
      <c r="J88" s="165">
        <v>-45.03</v>
      </c>
      <c r="K88" s="165">
        <v>-91.08</v>
      </c>
      <c r="L88" s="165">
        <v>-117.74</v>
      </c>
      <c r="M88" s="165">
        <v>-0.36</v>
      </c>
      <c r="N88" s="165">
        <v>-21.06</v>
      </c>
      <c r="O88" s="95"/>
      <c r="P88" s="95"/>
      <c r="Q88" s="95"/>
      <c r="R88" s="95"/>
      <c r="S88" s="95"/>
      <c r="T88" s="95"/>
      <c r="U88" s="95"/>
      <c r="V88" s="95"/>
      <c r="W88" s="95"/>
      <c r="X88" s="95"/>
      <c r="Y88" s="95"/>
      <c r="Z88" s="95"/>
      <c r="AA88" s="96"/>
    </row>
    <row r="89" spans="1:27" s="87" customFormat="1" ht="24.95" customHeight="1">
      <c r="A89" s="69">
        <f>IF(B89&lt;&gt;"",COUNTA($B$19:B89),"")</f>
        <v>70</v>
      </c>
      <c r="B89" s="81" t="s">
        <v>96</v>
      </c>
      <c r="C89" s="166">
        <v>-67.28</v>
      </c>
      <c r="D89" s="166">
        <v>-101.98</v>
      </c>
      <c r="E89" s="166">
        <v>-41.91</v>
      </c>
      <c r="F89" s="166">
        <v>-2.0299999999999998</v>
      </c>
      <c r="G89" s="166">
        <v>-5.0599999999999996</v>
      </c>
      <c r="H89" s="166">
        <v>-7.62</v>
      </c>
      <c r="I89" s="166">
        <v>-18.100000000000001</v>
      </c>
      <c r="J89" s="166">
        <v>-35.19</v>
      </c>
      <c r="K89" s="166">
        <v>-49.66</v>
      </c>
      <c r="L89" s="166">
        <v>-116.87</v>
      </c>
      <c r="M89" s="166">
        <v>-0.36</v>
      </c>
      <c r="N89" s="166">
        <v>-17.079999999999998</v>
      </c>
      <c r="O89" s="97"/>
      <c r="P89" s="97"/>
      <c r="Q89" s="97"/>
      <c r="R89" s="97"/>
      <c r="S89" s="97"/>
      <c r="T89" s="97"/>
      <c r="U89" s="97"/>
      <c r="V89" s="97"/>
      <c r="W89" s="97"/>
      <c r="X89" s="97"/>
      <c r="Y89" s="97"/>
      <c r="Z89" s="97"/>
      <c r="AA89" s="98"/>
    </row>
    <row r="90" spans="1:27" s="87" customFormat="1" ht="18" customHeight="1">
      <c r="A90" s="69">
        <f>IF(B90&lt;&gt;"",COUNTA($B$19:B90),"")</f>
        <v>71</v>
      </c>
      <c r="B90" s="78" t="s">
        <v>97</v>
      </c>
      <c r="C90" s="164" t="s">
        <v>8</v>
      </c>
      <c r="D90" s="164" t="s">
        <v>8</v>
      </c>
      <c r="E90" s="164" t="s">
        <v>8</v>
      </c>
      <c r="F90" s="164" t="s">
        <v>8</v>
      </c>
      <c r="G90" s="164" t="s">
        <v>8</v>
      </c>
      <c r="H90" s="164" t="s">
        <v>8</v>
      </c>
      <c r="I90" s="164" t="s">
        <v>8</v>
      </c>
      <c r="J90" s="164" t="s">
        <v>8</v>
      </c>
      <c r="K90" s="164" t="s">
        <v>8</v>
      </c>
      <c r="L90" s="164" t="s">
        <v>8</v>
      </c>
      <c r="M90" s="164" t="s">
        <v>8</v>
      </c>
      <c r="N90" s="164" t="s">
        <v>8</v>
      </c>
      <c r="O90" s="97"/>
      <c r="P90" s="97"/>
      <c r="Q90" s="97"/>
      <c r="R90" s="97"/>
      <c r="S90" s="97"/>
      <c r="T90" s="97"/>
      <c r="U90" s="97"/>
      <c r="V90" s="97"/>
      <c r="W90" s="97"/>
      <c r="X90" s="97"/>
      <c r="Y90" s="97"/>
      <c r="Z90" s="97"/>
      <c r="AA90" s="98"/>
    </row>
    <row r="91" spans="1:27" ht="11.1" customHeight="1">
      <c r="A91" s="69">
        <f>IF(B91&lt;&gt;"",COUNTA($B$19:B91),"")</f>
        <v>72</v>
      </c>
      <c r="B91" s="78" t="s">
        <v>98</v>
      </c>
      <c r="C91" s="164">
        <v>0.03</v>
      </c>
      <c r="D91" s="164" t="s">
        <v>8</v>
      </c>
      <c r="E91" s="164">
        <v>0.04</v>
      </c>
      <c r="F91" s="164" t="s">
        <v>8</v>
      </c>
      <c r="G91" s="164" t="s">
        <v>8</v>
      </c>
      <c r="H91" s="164">
        <v>0.19</v>
      </c>
      <c r="I91" s="164" t="s">
        <v>8</v>
      </c>
      <c r="J91" s="164" t="s">
        <v>8</v>
      </c>
      <c r="K91" s="164" t="s">
        <v>8</v>
      </c>
      <c r="L91" s="164">
        <v>0.01</v>
      </c>
      <c r="M91" s="164" t="s">
        <v>8</v>
      </c>
      <c r="N91" s="164" t="s">
        <v>8</v>
      </c>
    </row>
  </sheetData>
  <mergeCells count="28">
    <mergeCell ref="C55:H55"/>
    <mergeCell ref="I55:N55"/>
    <mergeCell ref="I4:L5"/>
    <mergeCell ref="M4:M16"/>
    <mergeCell ref="N4:N16"/>
    <mergeCell ref="H6:H13"/>
    <mergeCell ref="I6:I13"/>
    <mergeCell ref="K6:K13"/>
    <mergeCell ref="L6:L13"/>
    <mergeCell ref="F6:F13"/>
    <mergeCell ref="G6:G13"/>
    <mergeCell ref="J6:J13"/>
    <mergeCell ref="I14:L16"/>
    <mergeCell ref="F4:H5"/>
    <mergeCell ref="I18:N18"/>
    <mergeCell ref="F14:H16"/>
    <mergeCell ref="A1:B1"/>
    <mergeCell ref="C1:H1"/>
    <mergeCell ref="I1:N1"/>
    <mergeCell ref="I2:N3"/>
    <mergeCell ref="C2:H3"/>
    <mergeCell ref="A2:B3"/>
    <mergeCell ref="C18:H18"/>
    <mergeCell ref="A4:A16"/>
    <mergeCell ref="B4:B16"/>
    <mergeCell ref="C4:C16"/>
    <mergeCell ref="D4:D16"/>
    <mergeCell ref="E4:E1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AA91"/>
  <sheetViews>
    <sheetView zoomScale="140" zoomScaleNormal="140" workbookViewId="0">
      <pane xSplit="2" ySplit="17" topLeftCell="C18" activePane="bottomRight" state="frozen"/>
      <selection activeCell="C19" sqref="C19:G19"/>
      <selection pane="topRight" activeCell="C19" sqref="C19:G19"/>
      <selection pane="bottomLeft" activeCell="C19" sqref="C19:G19"/>
      <selection pane="bottomRight" activeCell="C18" sqref="C18:H18"/>
    </sheetView>
  </sheetViews>
  <sheetFormatPr baseColWidth="10" defaultColWidth="11.42578125" defaultRowHeight="11.25"/>
  <cols>
    <col min="1" max="1" width="3.5703125" style="83" customWidth="1"/>
    <col min="2" max="2" width="36.5703125" style="77" customWidth="1"/>
    <col min="3" max="3" width="9.42578125" style="77" customWidth="1"/>
    <col min="4" max="8" width="8.42578125" style="77" customWidth="1"/>
    <col min="9" max="12" width="8.7109375" style="77" customWidth="1"/>
    <col min="13" max="13" width="8.28515625" style="77" customWidth="1"/>
    <col min="14" max="14" width="8.7109375" style="77" customWidth="1"/>
    <col min="15" max="27" width="11.42578125" style="94"/>
    <col min="28" max="16384" width="11.42578125" style="77"/>
  </cols>
  <sheetData>
    <row r="1" spans="1:27" s="74" customFormat="1" ht="35.1" customHeight="1">
      <c r="A1" s="218" t="s">
        <v>54</v>
      </c>
      <c r="B1" s="219"/>
      <c r="C1" s="220" t="str">
        <f>"Auszahlungen und Einzahlungen 
der Gemeinden und Gemeindeverbände "&amp;Deckblatt!A7&amp;"  
nach Gebietskörperschaften und Produktbereichen"</f>
        <v>Auszahlungen und Einzahlungen 
der Gemeinden und Gemeindeverbände 2022  
nach Gebietskörperschaften und Produktbereichen</v>
      </c>
      <c r="D1" s="220"/>
      <c r="E1" s="220"/>
      <c r="F1" s="220"/>
      <c r="G1" s="220"/>
      <c r="H1" s="221"/>
      <c r="I1" s="222" t="str">
        <f>"Auszahlungen und Einzahlungen 
der Gemeinden und Gemeindeverbände "&amp;Deckblatt!A7&amp;" 
nach Gebietskörperschaften und Produktbereichen"</f>
        <v>Auszahlungen und Einzahlungen 
der Gemeinden und Gemeindeverbände 2022 
nach Gebietskörperschaften und Produktbereichen</v>
      </c>
      <c r="J1" s="220"/>
      <c r="K1" s="220"/>
      <c r="L1" s="220"/>
      <c r="M1" s="220"/>
      <c r="N1" s="221"/>
      <c r="O1" s="93"/>
      <c r="P1" s="93"/>
      <c r="Q1" s="93"/>
      <c r="R1" s="93"/>
      <c r="S1" s="93"/>
      <c r="T1" s="93"/>
      <c r="U1" s="93"/>
      <c r="V1" s="93"/>
      <c r="W1" s="93"/>
      <c r="X1" s="93"/>
      <c r="Y1" s="93"/>
      <c r="Z1" s="93"/>
      <c r="AA1" s="93"/>
    </row>
    <row r="2" spans="1:27" s="74" customFormat="1" ht="15" customHeight="1">
      <c r="A2" s="218" t="s">
        <v>42</v>
      </c>
      <c r="B2" s="219"/>
      <c r="C2" s="220" t="s">
        <v>126</v>
      </c>
      <c r="D2" s="220"/>
      <c r="E2" s="220"/>
      <c r="F2" s="220"/>
      <c r="G2" s="220"/>
      <c r="H2" s="221"/>
      <c r="I2" s="222" t="s">
        <v>126</v>
      </c>
      <c r="J2" s="220"/>
      <c r="K2" s="220"/>
      <c r="L2" s="220"/>
      <c r="M2" s="220"/>
      <c r="N2" s="221"/>
      <c r="O2" s="93"/>
      <c r="P2" s="93"/>
      <c r="Q2" s="93"/>
      <c r="R2" s="93"/>
      <c r="S2" s="93"/>
      <c r="T2" s="93"/>
      <c r="U2" s="93"/>
      <c r="V2" s="93"/>
      <c r="W2" s="93"/>
      <c r="X2" s="93"/>
      <c r="Y2" s="93"/>
      <c r="Z2" s="93"/>
      <c r="AA2" s="93"/>
    </row>
    <row r="3" spans="1:27" s="74" customFormat="1" ht="15" customHeight="1">
      <c r="A3" s="218"/>
      <c r="B3" s="219"/>
      <c r="C3" s="220"/>
      <c r="D3" s="220"/>
      <c r="E3" s="220"/>
      <c r="F3" s="220"/>
      <c r="G3" s="220"/>
      <c r="H3" s="221"/>
      <c r="I3" s="222"/>
      <c r="J3" s="220"/>
      <c r="K3" s="220"/>
      <c r="L3" s="220"/>
      <c r="M3" s="220"/>
      <c r="N3" s="221"/>
      <c r="O3" s="93"/>
      <c r="P3" s="93"/>
      <c r="Q3" s="93"/>
      <c r="R3" s="93"/>
      <c r="S3" s="93"/>
      <c r="T3" s="93"/>
      <c r="U3" s="93"/>
      <c r="V3" s="93"/>
      <c r="W3" s="93"/>
      <c r="X3" s="93"/>
      <c r="Y3" s="93"/>
      <c r="Z3" s="93"/>
      <c r="AA3" s="93"/>
    </row>
    <row r="4" spans="1:27" s="74" customFormat="1" ht="11.45" customHeight="1">
      <c r="A4" s="212" t="s">
        <v>28</v>
      </c>
      <c r="B4" s="213" t="s">
        <v>116</v>
      </c>
      <c r="C4" s="213" t="s">
        <v>1</v>
      </c>
      <c r="D4" s="217" t="s">
        <v>33</v>
      </c>
      <c r="E4" s="217" t="s">
        <v>34</v>
      </c>
      <c r="F4" s="223" t="s">
        <v>2</v>
      </c>
      <c r="G4" s="223"/>
      <c r="H4" s="224"/>
      <c r="I4" s="225" t="s">
        <v>2</v>
      </c>
      <c r="J4" s="223"/>
      <c r="K4" s="223"/>
      <c r="L4" s="223"/>
      <c r="M4" s="223" t="s">
        <v>35</v>
      </c>
      <c r="N4" s="224" t="s">
        <v>36</v>
      </c>
      <c r="O4" s="93"/>
      <c r="P4" s="93"/>
      <c r="Q4" s="93"/>
      <c r="R4" s="93"/>
      <c r="S4" s="93"/>
      <c r="T4" s="93"/>
      <c r="U4" s="93"/>
      <c r="V4" s="93"/>
      <c r="W4" s="93"/>
      <c r="X4" s="93"/>
      <c r="Y4" s="93"/>
      <c r="Z4" s="93"/>
      <c r="AA4" s="93"/>
    </row>
    <row r="5" spans="1:27" s="74" customFormat="1" ht="11.45" customHeight="1">
      <c r="A5" s="212"/>
      <c r="B5" s="213"/>
      <c r="C5" s="213"/>
      <c r="D5" s="217"/>
      <c r="E5" s="217"/>
      <c r="F5" s="223"/>
      <c r="G5" s="223"/>
      <c r="H5" s="224"/>
      <c r="I5" s="225"/>
      <c r="J5" s="223"/>
      <c r="K5" s="223"/>
      <c r="L5" s="223"/>
      <c r="M5" s="223"/>
      <c r="N5" s="224"/>
      <c r="O5" s="93"/>
      <c r="P5" s="93"/>
      <c r="Q5" s="93"/>
      <c r="R5" s="93"/>
      <c r="S5" s="93"/>
      <c r="T5" s="93"/>
      <c r="U5" s="93"/>
      <c r="V5" s="93"/>
      <c r="W5" s="93"/>
      <c r="X5" s="93"/>
      <c r="Y5" s="93"/>
      <c r="Z5" s="93"/>
      <c r="AA5" s="93"/>
    </row>
    <row r="6" spans="1:27" s="74" customFormat="1" ht="11.45" customHeight="1">
      <c r="A6" s="212"/>
      <c r="B6" s="213"/>
      <c r="C6" s="213"/>
      <c r="D6" s="217"/>
      <c r="E6" s="217"/>
      <c r="F6" s="217" t="s">
        <v>3</v>
      </c>
      <c r="G6" s="217" t="s">
        <v>970</v>
      </c>
      <c r="H6" s="216" t="s">
        <v>971</v>
      </c>
      <c r="I6" s="212" t="s">
        <v>972</v>
      </c>
      <c r="J6" s="217" t="s">
        <v>973</v>
      </c>
      <c r="K6" s="217" t="s">
        <v>974</v>
      </c>
      <c r="L6" s="217" t="s">
        <v>975</v>
      </c>
      <c r="M6" s="223"/>
      <c r="N6" s="224"/>
      <c r="O6" s="93"/>
      <c r="P6" s="93"/>
      <c r="Q6" s="93"/>
      <c r="R6" s="93"/>
      <c r="S6" s="93"/>
      <c r="T6" s="93"/>
      <c r="U6" s="93"/>
      <c r="V6" s="93"/>
      <c r="W6" s="93"/>
      <c r="X6" s="93"/>
      <c r="Y6" s="93"/>
      <c r="Z6" s="93"/>
      <c r="AA6" s="93"/>
    </row>
    <row r="7" spans="1:27" s="74" customFormat="1" ht="11.45" customHeight="1">
      <c r="A7" s="212"/>
      <c r="B7" s="213"/>
      <c r="C7" s="213"/>
      <c r="D7" s="217"/>
      <c r="E7" s="217"/>
      <c r="F7" s="217"/>
      <c r="G7" s="217"/>
      <c r="H7" s="216"/>
      <c r="I7" s="212"/>
      <c r="J7" s="217"/>
      <c r="K7" s="217"/>
      <c r="L7" s="217"/>
      <c r="M7" s="223"/>
      <c r="N7" s="224"/>
      <c r="O7" s="93"/>
      <c r="P7" s="93"/>
      <c r="Q7" s="93"/>
      <c r="R7" s="93"/>
      <c r="S7" s="93"/>
      <c r="T7" s="93"/>
      <c r="U7" s="93"/>
      <c r="V7" s="93"/>
      <c r="W7" s="93"/>
      <c r="X7" s="93"/>
      <c r="Y7" s="93"/>
      <c r="Z7" s="93"/>
      <c r="AA7" s="93"/>
    </row>
    <row r="8" spans="1:27" s="74" customFormat="1" ht="11.45" customHeight="1">
      <c r="A8" s="212"/>
      <c r="B8" s="213"/>
      <c r="C8" s="213"/>
      <c r="D8" s="217"/>
      <c r="E8" s="217"/>
      <c r="F8" s="217"/>
      <c r="G8" s="217"/>
      <c r="H8" s="216"/>
      <c r="I8" s="212"/>
      <c r="J8" s="217"/>
      <c r="K8" s="217"/>
      <c r="L8" s="217"/>
      <c r="M8" s="223"/>
      <c r="N8" s="224"/>
      <c r="O8" s="93"/>
      <c r="P8" s="93"/>
      <c r="Q8" s="93"/>
      <c r="R8" s="93"/>
      <c r="S8" s="93"/>
      <c r="T8" s="93"/>
      <c r="U8" s="93"/>
      <c r="V8" s="93"/>
      <c r="W8" s="93"/>
      <c r="X8" s="93"/>
      <c r="Y8" s="93"/>
      <c r="Z8" s="93"/>
      <c r="AA8" s="93"/>
    </row>
    <row r="9" spans="1:27" s="74" customFormat="1" ht="11.45" customHeight="1">
      <c r="A9" s="212"/>
      <c r="B9" s="213"/>
      <c r="C9" s="213"/>
      <c r="D9" s="217"/>
      <c r="E9" s="217"/>
      <c r="F9" s="217"/>
      <c r="G9" s="217"/>
      <c r="H9" s="216"/>
      <c r="I9" s="212"/>
      <c r="J9" s="217"/>
      <c r="K9" s="217"/>
      <c r="L9" s="217"/>
      <c r="M9" s="223"/>
      <c r="N9" s="224"/>
      <c r="O9" s="93"/>
      <c r="P9" s="93"/>
      <c r="Q9" s="93"/>
      <c r="R9" s="93"/>
      <c r="S9" s="93"/>
      <c r="T9" s="93"/>
      <c r="U9" s="93"/>
      <c r="V9" s="93"/>
      <c r="W9" s="93"/>
      <c r="X9" s="93"/>
      <c r="Y9" s="93"/>
      <c r="Z9" s="93"/>
      <c r="AA9" s="93"/>
    </row>
    <row r="10" spans="1:27" s="74" customFormat="1" ht="11.45" customHeight="1">
      <c r="A10" s="212"/>
      <c r="B10" s="213"/>
      <c r="C10" s="213"/>
      <c r="D10" s="217"/>
      <c r="E10" s="217"/>
      <c r="F10" s="217"/>
      <c r="G10" s="217"/>
      <c r="H10" s="216"/>
      <c r="I10" s="212"/>
      <c r="J10" s="217"/>
      <c r="K10" s="217"/>
      <c r="L10" s="217"/>
      <c r="M10" s="223"/>
      <c r="N10" s="224"/>
      <c r="O10" s="93"/>
      <c r="P10" s="93"/>
      <c r="Q10" s="93"/>
      <c r="R10" s="93"/>
      <c r="S10" s="93"/>
      <c r="T10" s="93"/>
      <c r="U10" s="93"/>
      <c r="V10" s="93"/>
      <c r="W10" s="93"/>
      <c r="X10" s="93"/>
      <c r="Y10" s="93"/>
      <c r="Z10" s="93"/>
      <c r="AA10" s="93"/>
    </row>
    <row r="11" spans="1:27" ht="11.45" customHeight="1">
      <c r="A11" s="212"/>
      <c r="B11" s="213"/>
      <c r="C11" s="213"/>
      <c r="D11" s="217"/>
      <c r="E11" s="217"/>
      <c r="F11" s="217"/>
      <c r="G11" s="217"/>
      <c r="H11" s="216"/>
      <c r="I11" s="212"/>
      <c r="J11" s="217"/>
      <c r="K11" s="217"/>
      <c r="L11" s="217"/>
      <c r="M11" s="223"/>
      <c r="N11" s="224"/>
    </row>
    <row r="12" spans="1:27" ht="11.45" customHeight="1">
      <c r="A12" s="212"/>
      <c r="B12" s="213"/>
      <c r="C12" s="213"/>
      <c r="D12" s="217"/>
      <c r="E12" s="217"/>
      <c r="F12" s="217"/>
      <c r="G12" s="217"/>
      <c r="H12" s="216"/>
      <c r="I12" s="212"/>
      <c r="J12" s="217"/>
      <c r="K12" s="217"/>
      <c r="L12" s="217"/>
      <c r="M12" s="223"/>
      <c r="N12" s="224"/>
    </row>
    <row r="13" spans="1:27" ht="11.45" customHeight="1">
      <c r="A13" s="212"/>
      <c r="B13" s="213"/>
      <c r="C13" s="213"/>
      <c r="D13" s="217"/>
      <c r="E13" s="217"/>
      <c r="F13" s="217"/>
      <c r="G13" s="217"/>
      <c r="H13" s="216"/>
      <c r="I13" s="212"/>
      <c r="J13" s="217"/>
      <c r="K13" s="217"/>
      <c r="L13" s="217"/>
      <c r="M13" s="223"/>
      <c r="N13" s="224"/>
    </row>
    <row r="14" spans="1:27" ht="11.45" customHeight="1">
      <c r="A14" s="212"/>
      <c r="B14" s="213"/>
      <c r="C14" s="213"/>
      <c r="D14" s="217"/>
      <c r="E14" s="217"/>
      <c r="F14" s="217" t="s">
        <v>0</v>
      </c>
      <c r="G14" s="217"/>
      <c r="H14" s="216"/>
      <c r="I14" s="212" t="s">
        <v>0</v>
      </c>
      <c r="J14" s="217"/>
      <c r="K14" s="217"/>
      <c r="L14" s="217"/>
      <c r="M14" s="223"/>
      <c r="N14" s="224"/>
    </row>
    <row r="15" spans="1:27" ht="11.45" customHeight="1">
      <c r="A15" s="212"/>
      <c r="B15" s="213"/>
      <c r="C15" s="213"/>
      <c r="D15" s="217"/>
      <c r="E15" s="217"/>
      <c r="F15" s="217"/>
      <c r="G15" s="217"/>
      <c r="H15" s="216"/>
      <c r="I15" s="212"/>
      <c r="J15" s="217"/>
      <c r="K15" s="217"/>
      <c r="L15" s="217"/>
      <c r="M15" s="223"/>
      <c r="N15" s="224"/>
    </row>
    <row r="16" spans="1:27" ht="11.45" customHeight="1">
      <c r="A16" s="212"/>
      <c r="B16" s="213"/>
      <c r="C16" s="213"/>
      <c r="D16" s="217"/>
      <c r="E16" s="217"/>
      <c r="F16" s="217"/>
      <c r="G16" s="217"/>
      <c r="H16" s="216"/>
      <c r="I16" s="212"/>
      <c r="J16" s="217"/>
      <c r="K16" s="217"/>
      <c r="L16" s="217"/>
      <c r="M16" s="223"/>
      <c r="N16" s="224"/>
    </row>
    <row r="17" spans="1:27" s="83" customFormat="1" ht="11.45" customHeight="1">
      <c r="A17" s="64">
        <v>1</v>
      </c>
      <c r="B17" s="65">
        <v>2</v>
      </c>
      <c r="C17" s="66">
        <v>3</v>
      </c>
      <c r="D17" s="66">
        <v>4</v>
      </c>
      <c r="E17" s="66">
        <v>5</v>
      </c>
      <c r="F17" s="66">
        <v>6</v>
      </c>
      <c r="G17" s="66">
        <v>7</v>
      </c>
      <c r="H17" s="67">
        <v>8</v>
      </c>
      <c r="I17" s="89">
        <v>9</v>
      </c>
      <c r="J17" s="66">
        <v>10</v>
      </c>
      <c r="K17" s="66">
        <v>11</v>
      </c>
      <c r="L17" s="66">
        <v>12</v>
      </c>
      <c r="M17" s="66">
        <v>13</v>
      </c>
      <c r="N17" s="67">
        <v>14</v>
      </c>
      <c r="O17" s="92"/>
      <c r="P17" s="92"/>
      <c r="Q17" s="92"/>
      <c r="R17" s="92"/>
      <c r="S17" s="92"/>
      <c r="T17" s="92"/>
      <c r="U17" s="92"/>
      <c r="V17" s="92"/>
      <c r="W17" s="92"/>
      <c r="X17" s="92"/>
      <c r="Y17" s="92"/>
      <c r="Z17" s="92"/>
      <c r="AA17" s="92"/>
    </row>
    <row r="18" spans="1:27" s="71" customFormat="1" ht="20.100000000000001" customHeight="1">
      <c r="A18" s="88"/>
      <c r="B18" s="84"/>
      <c r="C18" s="231" t="s">
        <v>969</v>
      </c>
      <c r="D18" s="232"/>
      <c r="E18" s="232"/>
      <c r="F18" s="232"/>
      <c r="G18" s="232"/>
      <c r="H18" s="232"/>
      <c r="I18" s="232" t="s">
        <v>969</v>
      </c>
      <c r="J18" s="232"/>
      <c r="K18" s="232"/>
      <c r="L18" s="232"/>
      <c r="M18" s="232"/>
      <c r="N18" s="232"/>
      <c r="O18" s="95"/>
      <c r="P18" s="95"/>
      <c r="Q18" s="95"/>
      <c r="R18" s="95"/>
      <c r="S18" s="95"/>
      <c r="T18" s="95"/>
      <c r="U18" s="95"/>
      <c r="V18" s="95"/>
      <c r="W18" s="95"/>
      <c r="X18" s="95"/>
      <c r="Y18" s="95"/>
      <c r="Z18" s="95"/>
      <c r="AA18" s="96"/>
    </row>
    <row r="19" spans="1:27" s="71" customFormat="1" ht="11.1" customHeight="1">
      <c r="A19" s="69">
        <f>IF(B19&lt;&gt;"",COUNTA($B$19:B19),"")</f>
        <v>1</v>
      </c>
      <c r="B19" s="78" t="s">
        <v>70</v>
      </c>
      <c r="C19" s="161">
        <v>221402</v>
      </c>
      <c r="D19" s="161">
        <v>26806</v>
      </c>
      <c r="E19" s="161">
        <v>92291</v>
      </c>
      <c r="F19" s="161">
        <v>3032</v>
      </c>
      <c r="G19" s="161">
        <v>14226</v>
      </c>
      <c r="H19" s="161">
        <v>19881</v>
      </c>
      <c r="I19" s="161">
        <v>17483</v>
      </c>
      <c r="J19" s="161">
        <v>12822</v>
      </c>
      <c r="K19" s="161">
        <v>16370</v>
      </c>
      <c r="L19" s="161">
        <v>8477</v>
      </c>
      <c r="M19" s="161">
        <v>6165</v>
      </c>
      <c r="N19" s="161">
        <v>96140</v>
      </c>
      <c r="O19" s="95"/>
      <c r="P19" s="95"/>
      <c r="Q19" s="95"/>
      <c r="R19" s="95"/>
      <c r="S19" s="95"/>
      <c r="T19" s="95"/>
      <c r="U19" s="95"/>
      <c r="V19" s="95"/>
      <c r="W19" s="95"/>
      <c r="X19" s="95"/>
      <c r="Y19" s="95"/>
      <c r="Z19" s="95"/>
      <c r="AA19" s="96"/>
    </row>
    <row r="20" spans="1:27" s="71" customFormat="1" ht="11.1" customHeight="1">
      <c r="A20" s="69">
        <f>IF(B20&lt;&gt;"",COUNTA($B$19:B20),"")</f>
        <v>2</v>
      </c>
      <c r="B20" s="78" t="s">
        <v>71</v>
      </c>
      <c r="C20" s="161">
        <v>90723</v>
      </c>
      <c r="D20" s="161">
        <v>10072</v>
      </c>
      <c r="E20" s="161">
        <v>17126</v>
      </c>
      <c r="F20" s="161">
        <v>489</v>
      </c>
      <c r="G20" s="161">
        <v>2314</v>
      </c>
      <c r="H20" s="161">
        <v>4329</v>
      </c>
      <c r="I20" s="161">
        <v>2630</v>
      </c>
      <c r="J20" s="161">
        <v>2838</v>
      </c>
      <c r="K20" s="161">
        <v>3509</v>
      </c>
      <c r="L20" s="161">
        <v>1017</v>
      </c>
      <c r="M20" s="161">
        <v>629</v>
      </c>
      <c r="N20" s="161">
        <v>62896</v>
      </c>
      <c r="O20" s="95"/>
      <c r="P20" s="95"/>
      <c r="Q20" s="95"/>
      <c r="R20" s="95"/>
      <c r="S20" s="95"/>
      <c r="T20" s="95"/>
      <c r="U20" s="95"/>
      <c r="V20" s="95"/>
      <c r="W20" s="95"/>
      <c r="X20" s="95"/>
      <c r="Y20" s="95"/>
      <c r="Z20" s="95"/>
      <c r="AA20" s="96"/>
    </row>
    <row r="21" spans="1:27" s="71" customFormat="1" ht="21.6" customHeight="1">
      <c r="A21" s="69">
        <f>IF(B21&lt;&gt;"",COUNTA($B$19:B21),"")</f>
        <v>3</v>
      </c>
      <c r="B21" s="79" t="s">
        <v>628</v>
      </c>
      <c r="C21" s="161">
        <v>1465151</v>
      </c>
      <c r="D21" s="161">
        <v>337141</v>
      </c>
      <c r="E21" s="161" t="s">
        <v>8</v>
      </c>
      <c r="F21" s="161" t="s">
        <v>8</v>
      </c>
      <c r="G21" s="161" t="s">
        <v>8</v>
      </c>
      <c r="H21" s="161" t="s">
        <v>8</v>
      </c>
      <c r="I21" s="161" t="s">
        <v>8</v>
      </c>
      <c r="J21" s="161" t="s">
        <v>8</v>
      </c>
      <c r="K21" s="161" t="s">
        <v>8</v>
      </c>
      <c r="L21" s="161" t="s">
        <v>8</v>
      </c>
      <c r="M21" s="161" t="s">
        <v>8</v>
      </c>
      <c r="N21" s="161">
        <v>1128011</v>
      </c>
      <c r="O21" s="95"/>
      <c r="P21" s="95"/>
      <c r="Q21" s="95"/>
      <c r="R21" s="95"/>
      <c r="S21" s="95"/>
      <c r="T21" s="95"/>
      <c r="U21" s="95"/>
      <c r="V21" s="95"/>
      <c r="W21" s="95"/>
      <c r="X21" s="95"/>
      <c r="Y21" s="95"/>
      <c r="Z21" s="95"/>
      <c r="AA21" s="96"/>
    </row>
    <row r="22" spans="1:27" s="71" customFormat="1" ht="11.1" customHeight="1">
      <c r="A22" s="69">
        <f>IF(B22&lt;&gt;"",COUNTA($B$19:B22),"")</f>
        <v>4</v>
      </c>
      <c r="B22" s="78" t="s">
        <v>72</v>
      </c>
      <c r="C22" s="161">
        <v>83</v>
      </c>
      <c r="D22" s="161" t="s">
        <v>8</v>
      </c>
      <c r="E22" s="161">
        <v>82</v>
      </c>
      <c r="F22" s="161" t="s">
        <v>8</v>
      </c>
      <c r="G22" s="161">
        <v>29</v>
      </c>
      <c r="H22" s="161">
        <v>27</v>
      </c>
      <c r="I22" s="161">
        <v>15</v>
      </c>
      <c r="J22" s="161">
        <v>10</v>
      </c>
      <c r="K22" s="161" t="s">
        <v>8</v>
      </c>
      <c r="L22" s="161" t="s">
        <v>8</v>
      </c>
      <c r="M22" s="161">
        <v>1</v>
      </c>
      <c r="N22" s="161" t="s">
        <v>8</v>
      </c>
      <c r="O22" s="95"/>
      <c r="P22" s="95"/>
      <c r="Q22" s="95"/>
      <c r="R22" s="95"/>
      <c r="S22" s="95"/>
      <c r="T22" s="95"/>
      <c r="U22" s="95"/>
      <c r="V22" s="95"/>
      <c r="W22" s="95"/>
      <c r="X22" s="95"/>
      <c r="Y22" s="95"/>
      <c r="Z22" s="95"/>
      <c r="AA22" s="96"/>
    </row>
    <row r="23" spans="1:27" s="71" customFormat="1" ht="11.1" customHeight="1">
      <c r="A23" s="69">
        <f>IF(B23&lt;&gt;"",COUNTA($B$19:B23),"")</f>
        <v>5</v>
      </c>
      <c r="B23" s="78" t="s">
        <v>73</v>
      </c>
      <c r="C23" s="161">
        <v>1130287</v>
      </c>
      <c r="D23" s="161">
        <v>203840</v>
      </c>
      <c r="E23" s="161">
        <v>201568</v>
      </c>
      <c r="F23" s="161">
        <v>11904</v>
      </c>
      <c r="G23" s="161">
        <v>26649</v>
      </c>
      <c r="H23" s="161">
        <v>39236</v>
      </c>
      <c r="I23" s="161">
        <v>24919</v>
      </c>
      <c r="J23" s="161">
        <v>32108</v>
      </c>
      <c r="K23" s="161">
        <v>21296</v>
      </c>
      <c r="L23" s="161">
        <v>45456</v>
      </c>
      <c r="M23" s="161">
        <v>723</v>
      </c>
      <c r="N23" s="161">
        <v>724156</v>
      </c>
      <c r="O23" s="95"/>
      <c r="P23" s="95"/>
      <c r="Q23" s="95"/>
      <c r="R23" s="95"/>
      <c r="S23" s="95"/>
      <c r="T23" s="95"/>
      <c r="U23" s="95"/>
      <c r="V23" s="95"/>
      <c r="W23" s="95"/>
      <c r="X23" s="95"/>
      <c r="Y23" s="95"/>
      <c r="Z23" s="95"/>
      <c r="AA23" s="96"/>
    </row>
    <row r="24" spans="1:27" s="71" customFormat="1" ht="11.1" customHeight="1">
      <c r="A24" s="69">
        <f>IF(B24&lt;&gt;"",COUNTA($B$19:B24),"")</f>
        <v>6</v>
      </c>
      <c r="B24" s="78" t="s">
        <v>74</v>
      </c>
      <c r="C24" s="161">
        <v>288825</v>
      </c>
      <c r="D24" s="161">
        <v>2152</v>
      </c>
      <c r="E24" s="161">
        <v>86481</v>
      </c>
      <c r="F24" s="161">
        <v>3059</v>
      </c>
      <c r="G24" s="161">
        <v>14280</v>
      </c>
      <c r="H24" s="161">
        <v>19513</v>
      </c>
      <c r="I24" s="161">
        <v>16567</v>
      </c>
      <c r="J24" s="161">
        <v>10152</v>
      </c>
      <c r="K24" s="161">
        <v>17131</v>
      </c>
      <c r="L24" s="161">
        <v>5779</v>
      </c>
      <c r="M24" s="161">
        <v>3926</v>
      </c>
      <c r="N24" s="161">
        <v>196266</v>
      </c>
      <c r="O24" s="95"/>
      <c r="P24" s="95"/>
      <c r="Q24" s="95"/>
      <c r="R24" s="95"/>
      <c r="S24" s="95"/>
      <c r="T24" s="95"/>
      <c r="U24" s="95"/>
      <c r="V24" s="95"/>
      <c r="W24" s="95"/>
      <c r="X24" s="95"/>
      <c r="Y24" s="95"/>
      <c r="Z24" s="95"/>
      <c r="AA24" s="96"/>
    </row>
    <row r="25" spans="1:27" s="71" customFormat="1" ht="20.100000000000001" customHeight="1">
      <c r="A25" s="70">
        <f>IF(B25&lt;&gt;"",COUNTA($B$19:B25),"")</f>
        <v>7</v>
      </c>
      <c r="B25" s="80" t="s">
        <v>75</v>
      </c>
      <c r="C25" s="162">
        <v>2618821</v>
      </c>
      <c r="D25" s="162">
        <v>575707</v>
      </c>
      <c r="E25" s="162">
        <v>224586</v>
      </c>
      <c r="F25" s="162">
        <v>12365</v>
      </c>
      <c r="G25" s="162">
        <v>28937</v>
      </c>
      <c r="H25" s="162">
        <v>43959</v>
      </c>
      <c r="I25" s="162">
        <v>28481</v>
      </c>
      <c r="J25" s="162">
        <v>37627</v>
      </c>
      <c r="K25" s="162">
        <v>24045</v>
      </c>
      <c r="L25" s="162">
        <v>49171</v>
      </c>
      <c r="M25" s="162">
        <v>3592</v>
      </c>
      <c r="N25" s="162">
        <v>1814937</v>
      </c>
      <c r="O25" s="95"/>
      <c r="P25" s="95"/>
      <c r="Q25" s="95"/>
      <c r="R25" s="95"/>
      <c r="S25" s="95"/>
      <c r="T25" s="95"/>
      <c r="U25" s="95"/>
      <c r="V25" s="95"/>
      <c r="W25" s="95"/>
      <c r="X25" s="95"/>
      <c r="Y25" s="95"/>
      <c r="Z25" s="95"/>
      <c r="AA25" s="96"/>
    </row>
    <row r="26" spans="1:27" s="71" customFormat="1" ht="21.6" customHeight="1">
      <c r="A26" s="69">
        <f>IF(B26&lt;&gt;"",COUNTA($B$19:B26),"")</f>
        <v>8</v>
      </c>
      <c r="B26" s="79" t="s">
        <v>76</v>
      </c>
      <c r="C26" s="161">
        <v>30303</v>
      </c>
      <c r="D26" s="161">
        <v>1091</v>
      </c>
      <c r="E26" s="161">
        <v>26757</v>
      </c>
      <c r="F26" s="161">
        <v>1703</v>
      </c>
      <c r="G26" s="161">
        <v>5440</v>
      </c>
      <c r="H26" s="161">
        <v>6480</v>
      </c>
      <c r="I26" s="161">
        <v>8638</v>
      </c>
      <c r="J26" s="161">
        <v>3434</v>
      </c>
      <c r="K26" s="161">
        <v>606</v>
      </c>
      <c r="L26" s="161">
        <v>456</v>
      </c>
      <c r="M26" s="161">
        <v>213</v>
      </c>
      <c r="N26" s="161">
        <v>2241</v>
      </c>
      <c r="O26" s="95"/>
      <c r="P26" s="95"/>
      <c r="Q26" s="95"/>
      <c r="R26" s="95"/>
      <c r="S26" s="95"/>
      <c r="T26" s="95"/>
      <c r="U26" s="95"/>
      <c r="V26" s="95"/>
      <c r="W26" s="95"/>
      <c r="X26" s="95"/>
      <c r="Y26" s="95"/>
      <c r="Z26" s="95"/>
      <c r="AA26" s="96"/>
    </row>
    <row r="27" spans="1:27" s="71" customFormat="1" ht="11.1" customHeight="1">
      <c r="A27" s="69">
        <f>IF(B27&lt;&gt;"",COUNTA($B$19:B27),"")</f>
        <v>9</v>
      </c>
      <c r="B27" s="78" t="s">
        <v>77</v>
      </c>
      <c r="C27" s="161">
        <v>23194</v>
      </c>
      <c r="D27" s="161" t="s">
        <v>8</v>
      </c>
      <c r="E27" s="161">
        <v>22987</v>
      </c>
      <c r="F27" s="161">
        <v>1315</v>
      </c>
      <c r="G27" s="161">
        <v>4812</v>
      </c>
      <c r="H27" s="161">
        <v>5286</v>
      </c>
      <c r="I27" s="161">
        <v>8208</v>
      </c>
      <c r="J27" s="161">
        <v>2987</v>
      </c>
      <c r="K27" s="161">
        <v>59</v>
      </c>
      <c r="L27" s="161">
        <v>320</v>
      </c>
      <c r="M27" s="161">
        <v>207</v>
      </c>
      <c r="N27" s="161" t="s">
        <v>8</v>
      </c>
      <c r="O27" s="95"/>
      <c r="P27" s="95"/>
      <c r="Q27" s="95"/>
      <c r="R27" s="95"/>
      <c r="S27" s="95"/>
      <c r="T27" s="95"/>
      <c r="U27" s="95"/>
      <c r="V27" s="95"/>
      <c r="W27" s="95"/>
      <c r="X27" s="95"/>
      <c r="Y27" s="95"/>
      <c r="Z27" s="95"/>
      <c r="AA27" s="96"/>
    </row>
    <row r="28" spans="1:27" s="71" customFormat="1" ht="11.1" customHeight="1">
      <c r="A28" s="69">
        <f>IF(B28&lt;&gt;"",COUNTA($B$19:B28),"")</f>
        <v>10</v>
      </c>
      <c r="B28" s="78" t="s">
        <v>78</v>
      </c>
      <c r="C28" s="161" t="s">
        <v>8</v>
      </c>
      <c r="D28" s="161" t="s">
        <v>8</v>
      </c>
      <c r="E28" s="161" t="s">
        <v>8</v>
      </c>
      <c r="F28" s="161" t="s">
        <v>8</v>
      </c>
      <c r="G28" s="161" t="s">
        <v>8</v>
      </c>
      <c r="H28" s="161" t="s">
        <v>8</v>
      </c>
      <c r="I28" s="161" t="s">
        <v>8</v>
      </c>
      <c r="J28" s="161" t="s">
        <v>8</v>
      </c>
      <c r="K28" s="161" t="s">
        <v>8</v>
      </c>
      <c r="L28" s="161" t="s">
        <v>8</v>
      </c>
      <c r="M28" s="161" t="s">
        <v>8</v>
      </c>
      <c r="N28" s="161" t="s">
        <v>8</v>
      </c>
      <c r="O28" s="95"/>
      <c r="P28" s="95"/>
      <c r="Q28" s="95"/>
      <c r="R28" s="95"/>
      <c r="S28" s="95"/>
      <c r="T28" s="95"/>
      <c r="U28" s="95"/>
      <c r="V28" s="95"/>
      <c r="W28" s="95"/>
      <c r="X28" s="95"/>
      <c r="Y28" s="95"/>
      <c r="Z28" s="95"/>
      <c r="AA28" s="96"/>
    </row>
    <row r="29" spans="1:27" s="71" customFormat="1" ht="11.1" customHeight="1">
      <c r="A29" s="69">
        <f>IF(B29&lt;&gt;"",COUNTA($B$19:B29),"")</f>
        <v>11</v>
      </c>
      <c r="B29" s="78" t="s">
        <v>79</v>
      </c>
      <c r="C29" s="161">
        <v>9996</v>
      </c>
      <c r="D29" s="161">
        <v>1563</v>
      </c>
      <c r="E29" s="161">
        <v>445</v>
      </c>
      <c r="F29" s="161">
        <v>25</v>
      </c>
      <c r="G29" s="161">
        <v>19</v>
      </c>
      <c r="H29" s="161">
        <v>211</v>
      </c>
      <c r="I29" s="161">
        <v>185</v>
      </c>
      <c r="J29" s="161">
        <v>4</v>
      </c>
      <c r="K29" s="161" t="s">
        <v>8</v>
      </c>
      <c r="L29" s="161" t="s">
        <v>8</v>
      </c>
      <c r="M29" s="161">
        <v>1</v>
      </c>
      <c r="N29" s="161">
        <v>7987</v>
      </c>
      <c r="O29" s="95"/>
      <c r="P29" s="95"/>
      <c r="Q29" s="95"/>
      <c r="R29" s="95"/>
      <c r="S29" s="95"/>
      <c r="T29" s="95"/>
      <c r="U29" s="95"/>
      <c r="V29" s="95"/>
      <c r="W29" s="95"/>
      <c r="X29" s="95"/>
      <c r="Y29" s="95"/>
      <c r="Z29" s="95"/>
      <c r="AA29" s="96"/>
    </row>
    <row r="30" spans="1:27" s="71" customFormat="1" ht="11.1" customHeight="1">
      <c r="A30" s="69">
        <f>IF(B30&lt;&gt;"",COUNTA($B$19:B30),"")</f>
        <v>12</v>
      </c>
      <c r="B30" s="78" t="s">
        <v>74</v>
      </c>
      <c r="C30" s="161">
        <v>1243</v>
      </c>
      <c r="D30" s="161" t="s">
        <v>8</v>
      </c>
      <c r="E30" s="161">
        <v>1202</v>
      </c>
      <c r="F30" s="161">
        <v>16</v>
      </c>
      <c r="G30" s="161">
        <v>1138</v>
      </c>
      <c r="H30" s="161">
        <v>20</v>
      </c>
      <c r="I30" s="161" t="s">
        <v>8</v>
      </c>
      <c r="J30" s="161">
        <v>28</v>
      </c>
      <c r="K30" s="161" t="s">
        <v>8</v>
      </c>
      <c r="L30" s="161" t="s">
        <v>8</v>
      </c>
      <c r="M30" s="161" t="s">
        <v>8</v>
      </c>
      <c r="N30" s="161">
        <v>41</v>
      </c>
      <c r="O30" s="95"/>
      <c r="P30" s="95"/>
      <c r="Q30" s="95"/>
      <c r="R30" s="95"/>
      <c r="S30" s="95"/>
      <c r="T30" s="95"/>
      <c r="U30" s="95"/>
      <c r="V30" s="95"/>
      <c r="W30" s="95"/>
      <c r="X30" s="95"/>
      <c r="Y30" s="95"/>
      <c r="Z30" s="95"/>
      <c r="AA30" s="96"/>
    </row>
    <row r="31" spans="1:27" s="71" customFormat="1" ht="20.100000000000001" customHeight="1">
      <c r="A31" s="70">
        <f>IF(B31&lt;&gt;"",COUNTA($B$19:B31),"")</f>
        <v>13</v>
      </c>
      <c r="B31" s="80" t="s">
        <v>80</v>
      </c>
      <c r="C31" s="162">
        <v>39056</v>
      </c>
      <c r="D31" s="162">
        <v>2654</v>
      </c>
      <c r="E31" s="162">
        <v>26000</v>
      </c>
      <c r="F31" s="162">
        <v>1712</v>
      </c>
      <c r="G31" s="162">
        <v>4321</v>
      </c>
      <c r="H31" s="162">
        <v>6671</v>
      </c>
      <c r="I31" s="162">
        <v>8823</v>
      </c>
      <c r="J31" s="162">
        <v>3411</v>
      </c>
      <c r="K31" s="162">
        <v>606</v>
      </c>
      <c r="L31" s="162">
        <v>456</v>
      </c>
      <c r="M31" s="162">
        <v>214</v>
      </c>
      <c r="N31" s="162">
        <v>10188</v>
      </c>
      <c r="O31" s="95"/>
      <c r="P31" s="95"/>
      <c r="Q31" s="95"/>
      <c r="R31" s="95"/>
      <c r="S31" s="95"/>
      <c r="T31" s="95"/>
      <c r="U31" s="95"/>
      <c r="V31" s="95"/>
      <c r="W31" s="95"/>
      <c r="X31" s="95"/>
      <c r="Y31" s="95"/>
      <c r="Z31" s="95"/>
      <c r="AA31" s="96"/>
    </row>
    <row r="32" spans="1:27" s="71" customFormat="1" ht="20.100000000000001" customHeight="1">
      <c r="A32" s="70">
        <f>IF(B32&lt;&gt;"",COUNTA($B$19:B32),"")</f>
        <v>14</v>
      </c>
      <c r="B32" s="80" t="s">
        <v>81</v>
      </c>
      <c r="C32" s="162">
        <v>2657876</v>
      </c>
      <c r="D32" s="162">
        <v>578361</v>
      </c>
      <c r="E32" s="162">
        <v>250586</v>
      </c>
      <c r="F32" s="162">
        <v>14078</v>
      </c>
      <c r="G32" s="162">
        <v>33258</v>
      </c>
      <c r="H32" s="162">
        <v>50630</v>
      </c>
      <c r="I32" s="162">
        <v>37304</v>
      </c>
      <c r="J32" s="162">
        <v>41038</v>
      </c>
      <c r="K32" s="162">
        <v>24651</v>
      </c>
      <c r="L32" s="162">
        <v>49627</v>
      </c>
      <c r="M32" s="162">
        <v>3806</v>
      </c>
      <c r="N32" s="162">
        <v>1825124</v>
      </c>
      <c r="O32" s="95"/>
      <c r="P32" s="95"/>
      <c r="Q32" s="95"/>
      <c r="R32" s="95"/>
      <c r="S32" s="95"/>
      <c r="T32" s="95"/>
      <c r="U32" s="95"/>
      <c r="V32" s="95"/>
      <c r="W32" s="95"/>
      <c r="X32" s="95"/>
      <c r="Y32" s="95"/>
      <c r="Z32" s="95"/>
      <c r="AA32" s="96"/>
    </row>
    <row r="33" spans="1:27" s="71" customFormat="1" ht="11.1" customHeight="1">
      <c r="A33" s="69">
        <f>IF(B33&lt;&gt;"",COUNTA($B$19:B33),"")</f>
        <v>15</v>
      </c>
      <c r="B33" s="78" t="s">
        <v>82</v>
      </c>
      <c r="C33" s="161" t="s">
        <v>8</v>
      </c>
      <c r="D33" s="161" t="s">
        <v>8</v>
      </c>
      <c r="E33" s="161" t="s">
        <v>8</v>
      </c>
      <c r="F33" s="161" t="s">
        <v>8</v>
      </c>
      <c r="G33" s="161" t="s">
        <v>8</v>
      </c>
      <c r="H33" s="161" t="s">
        <v>8</v>
      </c>
      <c r="I33" s="161" t="s">
        <v>8</v>
      </c>
      <c r="J33" s="161" t="s">
        <v>8</v>
      </c>
      <c r="K33" s="161" t="s">
        <v>8</v>
      </c>
      <c r="L33" s="161" t="s">
        <v>8</v>
      </c>
      <c r="M33" s="161" t="s">
        <v>8</v>
      </c>
      <c r="N33" s="161" t="s">
        <v>8</v>
      </c>
      <c r="O33" s="95"/>
      <c r="P33" s="95"/>
      <c r="Q33" s="95"/>
      <c r="R33" s="95"/>
      <c r="S33" s="95"/>
      <c r="T33" s="95"/>
      <c r="U33" s="95"/>
      <c r="V33" s="95"/>
      <c r="W33" s="95"/>
      <c r="X33" s="95"/>
      <c r="Y33" s="95"/>
      <c r="Z33" s="95"/>
      <c r="AA33" s="96"/>
    </row>
    <row r="34" spans="1:27" s="71" customFormat="1" ht="11.1" customHeight="1">
      <c r="A34" s="69">
        <f>IF(B34&lt;&gt;"",COUNTA($B$19:B34),"")</f>
        <v>16</v>
      </c>
      <c r="B34" s="78" t="s">
        <v>83</v>
      </c>
      <c r="C34" s="161" t="s">
        <v>8</v>
      </c>
      <c r="D34" s="161" t="s">
        <v>8</v>
      </c>
      <c r="E34" s="161" t="s">
        <v>8</v>
      </c>
      <c r="F34" s="161" t="s">
        <v>8</v>
      </c>
      <c r="G34" s="161" t="s">
        <v>8</v>
      </c>
      <c r="H34" s="161" t="s">
        <v>8</v>
      </c>
      <c r="I34" s="161" t="s">
        <v>8</v>
      </c>
      <c r="J34" s="161" t="s">
        <v>8</v>
      </c>
      <c r="K34" s="161" t="s">
        <v>8</v>
      </c>
      <c r="L34" s="161" t="s">
        <v>8</v>
      </c>
      <c r="M34" s="161" t="s">
        <v>8</v>
      </c>
      <c r="N34" s="161" t="s">
        <v>8</v>
      </c>
      <c r="O34" s="95"/>
      <c r="P34" s="95"/>
      <c r="Q34" s="95"/>
      <c r="R34" s="95"/>
      <c r="S34" s="95"/>
      <c r="T34" s="95"/>
      <c r="U34" s="95"/>
      <c r="V34" s="95"/>
      <c r="W34" s="95"/>
      <c r="X34" s="95"/>
      <c r="Y34" s="95"/>
      <c r="Z34" s="95"/>
      <c r="AA34" s="96"/>
    </row>
    <row r="35" spans="1:27" s="71" customFormat="1" ht="11.1" customHeight="1">
      <c r="A35" s="69">
        <f>IF(B35&lt;&gt;"",COUNTA($B$19:B35),"")</f>
        <v>17</v>
      </c>
      <c r="B35" s="78" t="s">
        <v>99</v>
      </c>
      <c r="C35" s="161" t="s">
        <v>8</v>
      </c>
      <c r="D35" s="161" t="s">
        <v>8</v>
      </c>
      <c r="E35" s="161" t="s">
        <v>8</v>
      </c>
      <c r="F35" s="161" t="s">
        <v>8</v>
      </c>
      <c r="G35" s="161" t="s">
        <v>8</v>
      </c>
      <c r="H35" s="161" t="s">
        <v>8</v>
      </c>
      <c r="I35" s="161" t="s">
        <v>8</v>
      </c>
      <c r="J35" s="161" t="s">
        <v>8</v>
      </c>
      <c r="K35" s="161" t="s">
        <v>8</v>
      </c>
      <c r="L35" s="161" t="s">
        <v>8</v>
      </c>
      <c r="M35" s="161" t="s">
        <v>8</v>
      </c>
      <c r="N35" s="161" t="s">
        <v>8</v>
      </c>
      <c r="O35" s="95"/>
      <c r="P35" s="95"/>
      <c r="Q35" s="95"/>
      <c r="R35" s="95"/>
      <c r="S35" s="95"/>
      <c r="T35" s="95"/>
      <c r="U35" s="95"/>
      <c r="V35" s="95"/>
      <c r="W35" s="95"/>
      <c r="X35" s="95"/>
      <c r="Y35" s="95"/>
      <c r="Z35" s="95"/>
      <c r="AA35" s="96"/>
    </row>
    <row r="36" spans="1:27" s="71" customFormat="1" ht="11.1" customHeight="1">
      <c r="A36" s="69">
        <f>IF(B36&lt;&gt;"",COUNTA($B$19:B36),"")</f>
        <v>18</v>
      </c>
      <c r="B36" s="78" t="s">
        <v>100</v>
      </c>
      <c r="C36" s="161" t="s">
        <v>8</v>
      </c>
      <c r="D36" s="161" t="s">
        <v>8</v>
      </c>
      <c r="E36" s="161" t="s">
        <v>8</v>
      </c>
      <c r="F36" s="161" t="s">
        <v>8</v>
      </c>
      <c r="G36" s="161" t="s">
        <v>8</v>
      </c>
      <c r="H36" s="161" t="s">
        <v>8</v>
      </c>
      <c r="I36" s="161" t="s">
        <v>8</v>
      </c>
      <c r="J36" s="161" t="s">
        <v>8</v>
      </c>
      <c r="K36" s="161" t="s">
        <v>8</v>
      </c>
      <c r="L36" s="161" t="s">
        <v>8</v>
      </c>
      <c r="M36" s="161" t="s">
        <v>8</v>
      </c>
      <c r="N36" s="161" t="s">
        <v>8</v>
      </c>
      <c r="O36" s="95"/>
      <c r="P36" s="95"/>
      <c r="Q36" s="95"/>
      <c r="R36" s="95"/>
      <c r="S36" s="95"/>
      <c r="T36" s="95"/>
      <c r="U36" s="95"/>
      <c r="V36" s="95"/>
      <c r="W36" s="95"/>
      <c r="X36" s="95"/>
      <c r="Y36" s="95"/>
      <c r="Z36" s="95"/>
      <c r="AA36" s="96"/>
    </row>
    <row r="37" spans="1:27" s="71" customFormat="1" ht="11.1" customHeight="1">
      <c r="A37" s="69">
        <f>IF(B37&lt;&gt;"",COUNTA($B$19:B37),"")</f>
        <v>19</v>
      </c>
      <c r="B37" s="78" t="s">
        <v>27</v>
      </c>
      <c r="C37" s="161" t="s">
        <v>8</v>
      </c>
      <c r="D37" s="161" t="s">
        <v>8</v>
      </c>
      <c r="E37" s="161" t="s">
        <v>8</v>
      </c>
      <c r="F37" s="161" t="s">
        <v>8</v>
      </c>
      <c r="G37" s="161" t="s">
        <v>8</v>
      </c>
      <c r="H37" s="161" t="s">
        <v>8</v>
      </c>
      <c r="I37" s="161" t="s">
        <v>8</v>
      </c>
      <c r="J37" s="161" t="s">
        <v>8</v>
      </c>
      <c r="K37" s="161" t="s">
        <v>8</v>
      </c>
      <c r="L37" s="161" t="s">
        <v>8</v>
      </c>
      <c r="M37" s="161" t="s">
        <v>8</v>
      </c>
      <c r="N37" s="161" t="s">
        <v>8</v>
      </c>
      <c r="O37" s="95"/>
      <c r="P37" s="95"/>
      <c r="Q37" s="95"/>
      <c r="R37" s="95"/>
      <c r="S37" s="95"/>
      <c r="T37" s="95"/>
      <c r="U37" s="95"/>
      <c r="V37" s="95"/>
      <c r="W37" s="95"/>
      <c r="X37" s="95"/>
      <c r="Y37" s="95"/>
      <c r="Z37" s="95"/>
      <c r="AA37" s="96"/>
    </row>
    <row r="38" spans="1:27" s="71" customFormat="1" ht="21.6" customHeight="1">
      <c r="A38" s="69">
        <f>IF(B38&lt;&gt;"",COUNTA($B$19:B38),"")</f>
        <v>20</v>
      </c>
      <c r="B38" s="79" t="s">
        <v>84</v>
      </c>
      <c r="C38" s="161" t="s">
        <v>8</v>
      </c>
      <c r="D38" s="161" t="s">
        <v>8</v>
      </c>
      <c r="E38" s="161" t="s">
        <v>8</v>
      </c>
      <c r="F38" s="161" t="s">
        <v>8</v>
      </c>
      <c r="G38" s="161" t="s">
        <v>8</v>
      </c>
      <c r="H38" s="161" t="s">
        <v>8</v>
      </c>
      <c r="I38" s="161" t="s">
        <v>8</v>
      </c>
      <c r="J38" s="161" t="s">
        <v>8</v>
      </c>
      <c r="K38" s="161" t="s">
        <v>8</v>
      </c>
      <c r="L38" s="161" t="s">
        <v>8</v>
      </c>
      <c r="M38" s="161" t="s">
        <v>8</v>
      </c>
      <c r="N38" s="161" t="s">
        <v>8</v>
      </c>
      <c r="O38" s="95"/>
      <c r="P38" s="95"/>
      <c r="Q38" s="95"/>
      <c r="R38" s="95"/>
      <c r="S38" s="95"/>
      <c r="T38" s="95"/>
      <c r="U38" s="95"/>
      <c r="V38" s="95"/>
      <c r="W38" s="95"/>
      <c r="X38" s="95"/>
      <c r="Y38" s="95"/>
      <c r="Z38" s="95"/>
      <c r="AA38" s="96"/>
    </row>
    <row r="39" spans="1:27" s="71" customFormat="1" ht="21.6" customHeight="1">
      <c r="A39" s="69">
        <f>IF(B39&lt;&gt;"",COUNTA($B$19:B39),"")</f>
        <v>21</v>
      </c>
      <c r="B39" s="79" t="s">
        <v>85</v>
      </c>
      <c r="C39" s="161">
        <v>983570</v>
      </c>
      <c r="D39" s="161">
        <v>180260</v>
      </c>
      <c r="E39" s="161">
        <v>5334</v>
      </c>
      <c r="F39" s="161">
        <v>264</v>
      </c>
      <c r="G39" s="161">
        <v>656</v>
      </c>
      <c r="H39" s="161">
        <v>1700</v>
      </c>
      <c r="I39" s="161">
        <v>2112</v>
      </c>
      <c r="J39" s="161">
        <v>244</v>
      </c>
      <c r="K39" s="161">
        <v>198</v>
      </c>
      <c r="L39" s="161">
        <v>160</v>
      </c>
      <c r="M39" s="161">
        <v>174</v>
      </c>
      <c r="N39" s="161">
        <v>797802</v>
      </c>
      <c r="O39" s="95"/>
      <c r="P39" s="95"/>
      <c r="Q39" s="95"/>
      <c r="R39" s="95"/>
      <c r="S39" s="95"/>
      <c r="T39" s="95"/>
      <c r="U39" s="95"/>
      <c r="V39" s="95"/>
      <c r="W39" s="95"/>
      <c r="X39" s="95"/>
      <c r="Y39" s="95"/>
      <c r="Z39" s="95"/>
      <c r="AA39" s="96"/>
    </row>
    <row r="40" spans="1:27" s="71" customFormat="1" ht="21.6" customHeight="1">
      <c r="A40" s="69">
        <f>IF(B40&lt;&gt;"",COUNTA($B$19:B40),"")</f>
        <v>22</v>
      </c>
      <c r="B40" s="79" t="s">
        <v>86</v>
      </c>
      <c r="C40" s="161">
        <v>260353</v>
      </c>
      <c r="D40" s="161">
        <v>47756</v>
      </c>
      <c r="E40" s="161">
        <v>676</v>
      </c>
      <c r="F40" s="161" t="s">
        <v>8</v>
      </c>
      <c r="G40" s="161">
        <v>18</v>
      </c>
      <c r="H40" s="161">
        <v>1</v>
      </c>
      <c r="I40" s="161">
        <v>41</v>
      </c>
      <c r="J40" s="161">
        <v>113</v>
      </c>
      <c r="K40" s="161">
        <v>238</v>
      </c>
      <c r="L40" s="161">
        <v>265</v>
      </c>
      <c r="M40" s="161">
        <v>197</v>
      </c>
      <c r="N40" s="161">
        <v>211724</v>
      </c>
      <c r="O40" s="95"/>
      <c r="P40" s="95"/>
      <c r="Q40" s="95"/>
      <c r="R40" s="95"/>
      <c r="S40" s="95"/>
      <c r="T40" s="95"/>
      <c r="U40" s="95"/>
      <c r="V40" s="95"/>
      <c r="W40" s="95"/>
      <c r="X40" s="95"/>
      <c r="Y40" s="95"/>
      <c r="Z40" s="95"/>
      <c r="AA40" s="96"/>
    </row>
    <row r="41" spans="1:27" s="71" customFormat="1" ht="11.1" customHeight="1">
      <c r="A41" s="69">
        <f>IF(B41&lt;&gt;"",COUNTA($B$19:B41),"")</f>
        <v>23</v>
      </c>
      <c r="B41" s="78" t="s">
        <v>87</v>
      </c>
      <c r="C41" s="161">
        <v>3059</v>
      </c>
      <c r="D41" s="161">
        <v>384</v>
      </c>
      <c r="E41" s="161">
        <v>2194</v>
      </c>
      <c r="F41" s="161">
        <v>162</v>
      </c>
      <c r="G41" s="161">
        <v>323</v>
      </c>
      <c r="H41" s="161">
        <v>890</v>
      </c>
      <c r="I41" s="161">
        <v>340</v>
      </c>
      <c r="J41" s="161">
        <v>149</v>
      </c>
      <c r="K41" s="161">
        <v>258</v>
      </c>
      <c r="L41" s="161">
        <v>73</v>
      </c>
      <c r="M41" s="161">
        <v>172</v>
      </c>
      <c r="N41" s="161">
        <v>309</v>
      </c>
      <c r="O41" s="95"/>
      <c r="P41" s="95"/>
      <c r="Q41" s="95"/>
      <c r="R41" s="95"/>
      <c r="S41" s="95"/>
      <c r="T41" s="95"/>
      <c r="U41" s="95"/>
      <c r="V41" s="95"/>
      <c r="W41" s="95"/>
      <c r="X41" s="95"/>
      <c r="Y41" s="95"/>
      <c r="Z41" s="95"/>
      <c r="AA41" s="96"/>
    </row>
    <row r="42" spans="1:27" s="71" customFormat="1" ht="11.1" customHeight="1">
      <c r="A42" s="69">
        <f>IF(B42&lt;&gt;"",COUNTA($B$19:B42),"")</f>
        <v>24</v>
      </c>
      <c r="B42" s="78" t="s">
        <v>88</v>
      </c>
      <c r="C42" s="161">
        <v>712162</v>
      </c>
      <c r="D42" s="161">
        <v>98374</v>
      </c>
      <c r="E42" s="161">
        <v>97116</v>
      </c>
      <c r="F42" s="161">
        <v>3285</v>
      </c>
      <c r="G42" s="161">
        <v>15826</v>
      </c>
      <c r="H42" s="161">
        <v>22606</v>
      </c>
      <c r="I42" s="161">
        <v>18623</v>
      </c>
      <c r="J42" s="161">
        <v>11988</v>
      </c>
      <c r="K42" s="161">
        <v>18574</v>
      </c>
      <c r="L42" s="161">
        <v>6214</v>
      </c>
      <c r="M42" s="161">
        <v>4091</v>
      </c>
      <c r="N42" s="161">
        <v>512580</v>
      </c>
      <c r="O42" s="95"/>
      <c r="P42" s="95"/>
      <c r="Q42" s="95"/>
      <c r="R42" s="95"/>
      <c r="S42" s="95"/>
      <c r="T42" s="95"/>
      <c r="U42" s="95"/>
      <c r="V42" s="95"/>
      <c r="W42" s="95"/>
      <c r="X42" s="95"/>
      <c r="Y42" s="95"/>
      <c r="Z42" s="95"/>
      <c r="AA42" s="96"/>
    </row>
    <row r="43" spans="1:27" s="71" customFormat="1" ht="11.1" customHeight="1">
      <c r="A43" s="69">
        <f>IF(B43&lt;&gt;"",COUNTA($B$19:B43),"")</f>
        <v>25</v>
      </c>
      <c r="B43" s="78" t="s">
        <v>74</v>
      </c>
      <c r="C43" s="161">
        <v>288825</v>
      </c>
      <c r="D43" s="161">
        <v>2152</v>
      </c>
      <c r="E43" s="161">
        <v>86481</v>
      </c>
      <c r="F43" s="161">
        <v>3059</v>
      </c>
      <c r="G43" s="161">
        <v>14280</v>
      </c>
      <c r="H43" s="161">
        <v>19513</v>
      </c>
      <c r="I43" s="161">
        <v>16567</v>
      </c>
      <c r="J43" s="161">
        <v>10152</v>
      </c>
      <c r="K43" s="161">
        <v>17131</v>
      </c>
      <c r="L43" s="161">
        <v>5779</v>
      </c>
      <c r="M43" s="161">
        <v>3926</v>
      </c>
      <c r="N43" s="161">
        <v>196266</v>
      </c>
      <c r="O43" s="95"/>
      <c r="P43" s="95"/>
      <c r="Q43" s="95"/>
      <c r="R43" s="95"/>
      <c r="S43" s="95"/>
      <c r="T43" s="95"/>
      <c r="U43" s="95"/>
      <c r="V43" s="95"/>
      <c r="W43" s="95"/>
      <c r="X43" s="95"/>
      <c r="Y43" s="95"/>
      <c r="Z43" s="95"/>
      <c r="AA43" s="96"/>
    </row>
    <row r="44" spans="1:27" s="71" customFormat="1" ht="20.100000000000001" customHeight="1">
      <c r="A44" s="70">
        <f>IF(B44&lt;&gt;"",COUNTA($B$19:B44),"")</f>
        <v>26</v>
      </c>
      <c r="B44" s="80" t="s">
        <v>89</v>
      </c>
      <c r="C44" s="162">
        <v>1670320</v>
      </c>
      <c r="D44" s="162">
        <v>324623</v>
      </c>
      <c r="E44" s="162">
        <v>18839</v>
      </c>
      <c r="F44" s="162">
        <v>651</v>
      </c>
      <c r="G44" s="162">
        <v>2542</v>
      </c>
      <c r="H44" s="162">
        <v>5684</v>
      </c>
      <c r="I44" s="162">
        <v>4549</v>
      </c>
      <c r="J44" s="162">
        <v>2342</v>
      </c>
      <c r="K44" s="162">
        <v>2136</v>
      </c>
      <c r="L44" s="162">
        <v>933</v>
      </c>
      <c r="M44" s="162">
        <v>708</v>
      </c>
      <c r="N44" s="162">
        <v>1326150</v>
      </c>
      <c r="O44" s="95"/>
      <c r="P44" s="95"/>
      <c r="Q44" s="95"/>
      <c r="R44" s="95"/>
      <c r="S44" s="95"/>
      <c r="T44" s="95"/>
      <c r="U44" s="95"/>
      <c r="V44" s="95"/>
      <c r="W44" s="95"/>
      <c r="X44" s="95"/>
      <c r="Y44" s="95"/>
      <c r="Z44" s="95"/>
      <c r="AA44" s="96"/>
    </row>
    <row r="45" spans="1:27" s="87" customFormat="1" ht="11.1" customHeight="1">
      <c r="A45" s="69">
        <f>IF(B45&lt;&gt;"",COUNTA($B$19:B45),"")</f>
        <v>27</v>
      </c>
      <c r="B45" s="78" t="s">
        <v>90</v>
      </c>
      <c r="C45" s="161">
        <v>21760</v>
      </c>
      <c r="D45" s="161">
        <v>2549</v>
      </c>
      <c r="E45" s="161">
        <v>9408</v>
      </c>
      <c r="F45" s="161">
        <v>778</v>
      </c>
      <c r="G45" s="161">
        <v>1610</v>
      </c>
      <c r="H45" s="161">
        <v>2171</v>
      </c>
      <c r="I45" s="161">
        <v>4522</v>
      </c>
      <c r="J45" s="161">
        <v>53</v>
      </c>
      <c r="K45" s="161">
        <v>240</v>
      </c>
      <c r="L45" s="161">
        <v>33</v>
      </c>
      <c r="M45" s="161" t="s">
        <v>8</v>
      </c>
      <c r="N45" s="161">
        <v>9803</v>
      </c>
      <c r="O45" s="97"/>
      <c r="P45" s="97"/>
      <c r="Q45" s="97"/>
      <c r="R45" s="97"/>
      <c r="S45" s="97"/>
      <c r="T45" s="97"/>
      <c r="U45" s="97"/>
      <c r="V45" s="97"/>
      <c r="W45" s="97"/>
      <c r="X45" s="97"/>
      <c r="Y45" s="97"/>
      <c r="Z45" s="97"/>
      <c r="AA45" s="98"/>
    </row>
    <row r="46" spans="1:27" s="87" customFormat="1" ht="11.1" customHeight="1">
      <c r="A46" s="69">
        <f>IF(B46&lt;&gt;"",COUNTA($B$19:B46),"")</f>
        <v>28</v>
      </c>
      <c r="B46" s="78" t="s">
        <v>91</v>
      </c>
      <c r="C46" s="161" t="s">
        <v>8</v>
      </c>
      <c r="D46" s="161" t="s">
        <v>8</v>
      </c>
      <c r="E46" s="161" t="s">
        <v>8</v>
      </c>
      <c r="F46" s="161" t="s">
        <v>8</v>
      </c>
      <c r="G46" s="161" t="s">
        <v>8</v>
      </c>
      <c r="H46" s="161" t="s">
        <v>8</v>
      </c>
      <c r="I46" s="161" t="s">
        <v>8</v>
      </c>
      <c r="J46" s="161" t="s">
        <v>8</v>
      </c>
      <c r="K46" s="161" t="s">
        <v>8</v>
      </c>
      <c r="L46" s="161" t="s">
        <v>8</v>
      </c>
      <c r="M46" s="161" t="s">
        <v>8</v>
      </c>
      <c r="N46" s="161" t="s">
        <v>8</v>
      </c>
      <c r="O46" s="97"/>
      <c r="P46" s="97"/>
      <c r="Q46" s="97"/>
      <c r="R46" s="97"/>
      <c r="S46" s="97"/>
      <c r="T46" s="97"/>
      <c r="U46" s="97"/>
      <c r="V46" s="97"/>
      <c r="W46" s="97"/>
      <c r="X46" s="97"/>
      <c r="Y46" s="97"/>
      <c r="Z46" s="97"/>
      <c r="AA46" s="98"/>
    </row>
    <row r="47" spans="1:27" s="87" customFormat="1" ht="11.1" customHeight="1">
      <c r="A47" s="69">
        <f>IF(B47&lt;&gt;"",COUNTA($B$19:B47),"")</f>
        <v>29</v>
      </c>
      <c r="B47" s="78" t="s">
        <v>92</v>
      </c>
      <c r="C47" s="161">
        <v>3568</v>
      </c>
      <c r="D47" s="161">
        <v>922</v>
      </c>
      <c r="E47" s="161">
        <v>2510</v>
      </c>
      <c r="F47" s="161">
        <v>29</v>
      </c>
      <c r="G47" s="161">
        <v>1263</v>
      </c>
      <c r="H47" s="161">
        <v>95</v>
      </c>
      <c r="I47" s="161">
        <v>1045</v>
      </c>
      <c r="J47" s="161">
        <v>70</v>
      </c>
      <c r="K47" s="161">
        <v>8</v>
      </c>
      <c r="L47" s="161" t="s">
        <v>8</v>
      </c>
      <c r="M47" s="161">
        <v>8</v>
      </c>
      <c r="N47" s="161">
        <v>129</v>
      </c>
      <c r="O47" s="97"/>
      <c r="P47" s="97"/>
      <c r="Q47" s="97"/>
      <c r="R47" s="97"/>
      <c r="S47" s="97"/>
      <c r="T47" s="97"/>
      <c r="U47" s="97"/>
      <c r="V47" s="97"/>
      <c r="W47" s="97"/>
      <c r="X47" s="97"/>
      <c r="Y47" s="97"/>
      <c r="Z47" s="97"/>
      <c r="AA47" s="98"/>
    </row>
    <row r="48" spans="1:27" s="87" customFormat="1" ht="11.1" customHeight="1">
      <c r="A48" s="69">
        <f>IF(B48&lt;&gt;"",COUNTA($B$19:B48),"")</f>
        <v>30</v>
      </c>
      <c r="B48" s="78" t="s">
        <v>74</v>
      </c>
      <c r="C48" s="161">
        <v>1243</v>
      </c>
      <c r="D48" s="161" t="s">
        <v>8</v>
      </c>
      <c r="E48" s="161">
        <v>1202</v>
      </c>
      <c r="F48" s="161">
        <v>16</v>
      </c>
      <c r="G48" s="161">
        <v>1138</v>
      </c>
      <c r="H48" s="161">
        <v>20</v>
      </c>
      <c r="I48" s="161" t="s">
        <v>8</v>
      </c>
      <c r="J48" s="161">
        <v>28</v>
      </c>
      <c r="K48" s="161" t="s">
        <v>8</v>
      </c>
      <c r="L48" s="161" t="s">
        <v>8</v>
      </c>
      <c r="M48" s="161" t="s">
        <v>8</v>
      </c>
      <c r="N48" s="161">
        <v>41</v>
      </c>
      <c r="O48" s="97"/>
      <c r="P48" s="97"/>
      <c r="Q48" s="97"/>
      <c r="R48" s="97"/>
      <c r="S48" s="97"/>
      <c r="T48" s="97"/>
      <c r="U48" s="97"/>
      <c r="V48" s="97"/>
      <c r="W48" s="97"/>
      <c r="X48" s="97"/>
      <c r="Y48" s="97"/>
      <c r="Z48" s="97"/>
      <c r="AA48" s="98"/>
    </row>
    <row r="49" spans="1:27" s="71" customFormat="1" ht="20.100000000000001" customHeight="1">
      <c r="A49" s="70">
        <f>IF(B49&lt;&gt;"",COUNTA($B$19:B49),"")</f>
        <v>31</v>
      </c>
      <c r="B49" s="80" t="s">
        <v>93</v>
      </c>
      <c r="C49" s="162">
        <v>24085</v>
      </c>
      <c r="D49" s="162">
        <v>3471</v>
      </c>
      <c r="E49" s="162">
        <v>10715</v>
      </c>
      <c r="F49" s="162">
        <v>791</v>
      </c>
      <c r="G49" s="162">
        <v>1735</v>
      </c>
      <c r="H49" s="162">
        <v>2247</v>
      </c>
      <c r="I49" s="162">
        <v>5567</v>
      </c>
      <c r="J49" s="162">
        <v>95</v>
      </c>
      <c r="K49" s="162">
        <v>248</v>
      </c>
      <c r="L49" s="162">
        <v>33</v>
      </c>
      <c r="M49" s="162">
        <v>8</v>
      </c>
      <c r="N49" s="162">
        <v>9891</v>
      </c>
      <c r="O49" s="95"/>
      <c r="P49" s="95"/>
      <c r="Q49" s="95"/>
      <c r="R49" s="95"/>
      <c r="S49" s="95"/>
      <c r="T49" s="95"/>
      <c r="U49" s="95"/>
      <c r="V49" s="95"/>
      <c r="W49" s="95"/>
      <c r="X49" s="95"/>
      <c r="Y49" s="95"/>
      <c r="Z49" s="95"/>
      <c r="AA49" s="96"/>
    </row>
    <row r="50" spans="1:27" s="71" customFormat="1" ht="20.100000000000001" customHeight="1">
      <c r="A50" s="70">
        <f>IF(B50&lt;&gt;"",COUNTA($B$19:B50),"")</f>
        <v>32</v>
      </c>
      <c r="B50" s="80" t="s">
        <v>94</v>
      </c>
      <c r="C50" s="162">
        <v>1694405</v>
      </c>
      <c r="D50" s="162">
        <v>328093</v>
      </c>
      <c r="E50" s="162">
        <v>29555</v>
      </c>
      <c r="F50" s="162">
        <v>1442</v>
      </c>
      <c r="G50" s="162">
        <v>4277</v>
      </c>
      <c r="H50" s="162">
        <v>7931</v>
      </c>
      <c r="I50" s="162">
        <v>10116</v>
      </c>
      <c r="J50" s="162">
        <v>2437</v>
      </c>
      <c r="K50" s="162">
        <v>2384</v>
      </c>
      <c r="L50" s="162">
        <v>966</v>
      </c>
      <c r="M50" s="162">
        <v>716</v>
      </c>
      <c r="N50" s="162">
        <v>1336041</v>
      </c>
      <c r="O50" s="95"/>
      <c r="P50" s="95"/>
      <c r="Q50" s="95"/>
      <c r="R50" s="95"/>
      <c r="S50" s="95"/>
      <c r="T50" s="95"/>
      <c r="U50" s="95"/>
      <c r="V50" s="95"/>
      <c r="W50" s="95"/>
      <c r="X50" s="95"/>
      <c r="Y50" s="95"/>
      <c r="Z50" s="95"/>
      <c r="AA50" s="96"/>
    </row>
    <row r="51" spans="1:27" s="71" customFormat="1" ht="20.100000000000001" customHeight="1">
      <c r="A51" s="70">
        <f>IF(B51&lt;&gt;"",COUNTA($B$19:B51),"")</f>
        <v>33</v>
      </c>
      <c r="B51" s="80" t="s">
        <v>95</v>
      </c>
      <c r="C51" s="162">
        <v>-963471</v>
      </c>
      <c r="D51" s="162">
        <v>-250268</v>
      </c>
      <c r="E51" s="162">
        <v>-221031</v>
      </c>
      <c r="F51" s="162">
        <v>-12636</v>
      </c>
      <c r="G51" s="162">
        <v>-28981</v>
      </c>
      <c r="H51" s="162">
        <v>-42700</v>
      </c>
      <c r="I51" s="162">
        <v>-27188</v>
      </c>
      <c r="J51" s="162">
        <v>-38600</v>
      </c>
      <c r="K51" s="162">
        <v>-22267</v>
      </c>
      <c r="L51" s="162">
        <v>-48661</v>
      </c>
      <c r="M51" s="162">
        <v>-3090</v>
      </c>
      <c r="N51" s="162">
        <v>-489083</v>
      </c>
      <c r="O51" s="95"/>
      <c r="P51" s="95"/>
      <c r="Q51" s="95"/>
      <c r="R51" s="95"/>
      <c r="S51" s="95"/>
      <c r="T51" s="95"/>
      <c r="U51" s="95"/>
      <c r="V51" s="95"/>
      <c r="W51" s="95"/>
      <c r="X51" s="95"/>
      <c r="Y51" s="95"/>
      <c r="Z51" s="95"/>
      <c r="AA51" s="96"/>
    </row>
    <row r="52" spans="1:27" s="87" customFormat="1" ht="24.95" customHeight="1">
      <c r="A52" s="69">
        <f>IF(B52&lt;&gt;"",COUNTA($B$19:B52),"")</f>
        <v>34</v>
      </c>
      <c r="B52" s="81" t="s">
        <v>96</v>
      </c>
      <c r="C52" s="163">
        <v>-948501</v>
      </c>
      <c r="D52" s="163">
        <v>-251084</v>
      </c>
      <c r="E52" s="163">
        <v>-205746</v>
      </c>
      <c r="F52" s="163">
        <v>-11714</v>
      </c>
      <c r="G52" s="163">
        <v>-26395</v>
      </c>
      <c r="H52" s="163">
        <v>-38275</v>
      </c>
      <c r="I52" s="163">
        <v>-23932</v>
      </c>
      <c r="J52" s="163">
        <v>-35285</v>
      </c>
      <c r="K52" s="163">
        <v>-21909</v>
      </c>
      <c r="L52" s="163">
        <v>-48237</v>
      </c>
      <c r="M52" s="163">
        <v>-2884</v>
      </c>
      <c r="N52" s="163">
        <v>-488787</v>
      </c>
      <c r="O52" s="97"/>
      <c r="P52" s="97"/>
      <c r="Q52" s="97"/>
      <c r="R52" s="97"/>
      <c r="S52" s="97"/>
      <c r="T52" s="97"/>
      <c r="U52" s="97"/>
      <c r="V52" s="97"/>
      <c r="W52" s="97"/>
      <c r="X52" s="97"/>
      <c r="Y52" s="97"/>
      <c r="Z52" s="97"/>
      <c r="AA52" s="98"/>
    </row>
    <row r="53" spans="1:27" s="87" customFormat="1" ht="18" customHeight="1">
      <c r="A53" s="69">
        <f>IF(B53&lt;&gt;"",COUNTA($B$19:B53),"")</f>
        <v>35</v>
      </c>
      <c r="B53" s="78" t="s">
        <v>97</v>
      </c>
      <c r="C53" s="161">
        <v>1476</v>
      </c>
      <c r="D53" s="161" t="s">
        <v>8</v>
      </c>
      <c r="E53" s="161">
        <v>1476</v>
      </c>
      <c r="F53" s="161">
        <v>35</v>
      </c>
      <c r="G53" s="161" t="s">
        <v>8</v>
      </c>
      <c r="H53" s="161">
        <v>1441</v>
      </c>
      <c r="I53" s="161" t="s">
        <v>8</v>
      </c>
      <c r="J53" s="161" t="s">
        <v>8</v>
      </c>
      <c r="K53" s="161" t="s">
        <v>8</v>
      </c>
      <c r="L53" s="161" t="s">
        <v>8</v>
      </c>
      <c r="M53" s="161" t="s">
        <v>8</v>
      </c>
      <c r="N53" s="161" t="s">
        <v>8</v>
      </c>
      <c r="O53" s="97"/>
      <c r="P53" s="97"/>
      <c r="Q53" s="97"/>
      <c r="R53" s="97"/>
      <c r="S53" s="97"/>
      <c r="T53" s="97"/>
      <c r="U53" s="97"/>
      <c r="V53" s="97"/>
      <c r="W53" s="97"/>
      <c r="X53" s="97"/>
      <c r="Y53" s="97"/>
      <c r="Z53" s="97"/>
      <c r="AA53" s="98"/>
    </row>
    <row r="54" spans="1:27" ht="11.1" customHeight="1">
      <c r="A54" s="69">
        <f>IF(B54&lt;&gt;"",COUNTA($B$19:B54),"")</f>
        <v>36</v>
      </c>
      <c r="B54" s="78" t="s">
        <v>98</v>
      </c>
      <c r="C54" s="161">
        <v>655</v>
      </c>
      <c r="D54" s="161" t="s">
        <v>8</v>
      </c>
      <c r="E54" s="161">
        <v>534</v>
      </c>
      <c r="F54" s="161">
        <v>3</v>
      </c>
      <c r="G54" s="161">
        <v>130</v>
      </c>
      <c r="H54" s="161">
        <v>179</v>
      </c>
      <c r="I54" s="161">
        <v>138</v>
      </c>
      <c r="J54" s="161">
        <v>85</v>
      </c>
      <c r="K54" s="161" t="s">
        <v>8</v>
      </c>
      <c r="L54" s="161" t="s">
        <v>8</v>
      </c>
      <c r="M54" s="161">
        <v>120</v>
      </c>
      <c r="N54" s="161" t="s">
        <v>8</v>
      </c>
    </row>
    <row r="55" spans="1:27" s="74" customFormat="1" ht="20.100000000000001" customHeight="1">
      <c r="A55" s="69" t="str">
        <f>IF(B55&lt;&gt;"",COUNTA($B$19:B55),"")</f>
        <v/>
      </c>
      <c r="B55" s="78"/>
      <c r="C55" s="229" t="s">
        <v>53</v>
      </c>
      <c r="D55" s="230"/>
      <c r="E55" s="230"/>
      <c r="F55" s="230"/>
      <c r="G55" s="230"/>
      <c r="H55" s="230"/>
      <c r="I55" s="230" t="s">
        <v>53</v>
      </c>
      <c r="J55" s="230"/>
      <c r="K55" s="230"/>
      <c r="L55" s="230"/>
      <c r="M55" s="230"/>
      <c r="N55" s="230"/>
      <c r="O55" s="93"/>
      <c r="P55" s="93"/>
      <c r="Q55" s="93"/>
      <c r="R55" s="93"/>
      <c r="S55" s="93"/>
      <c r="T55" s="93"/>
      <c r="U55" s="93"/>
      <c r="V55" s="93"/>
      <c r="W55" s="93"/>
      <c r="X55" s="93"/>
      <c r="Y55" s="93"/>
      <c r="Z55" s="93"/>
      <c r="AA55" s="93"/>
    </row>
    <row r="56" spans="1:27" s="71" customFormat="1" ht="11.1" customHeight="1">
      <c r="A56" s="69">
        <f>IF(B56&lt;&gt;"",COUNTA($B$19:B56),"")</f>
        <v>37</v>
      </c>
      <c r="B56" s="78" t="s">
        <v>70</v>
      </c>
      <c r="C56" s="164">
        <v>136.04</v>
      </c>
      <c r="D56" s="164">
        <v>87.2</v>
      </c>
      <c r="E56" s="164">
        <v>69.91</v>
      </c>
      <c r="F56" s="164">
        <v>38.22</v>
      </c>
      <c r="G56" s="164">
        <v>82.39</v>
      </c>
      <c r="H56" s="164">
        <v>80.099999999999994</v>
      </c>
      <c r="I56" s="164">
        <v>108.48</v>
      </c>
      <c r="J56" s="164">
        <v>58.08</v>
      </c>
      <c r="K56" s="164">
        <v>116.14</v>
      </c>
      <c r="L56" s="164">
        <v>28.54</v>
      </c>
      <c r="M56" s="164">
        <v>7.85</v>
      </c>
      <c r="N56" s="164">
        <v>72.83</v>
      </c>
      <c r="O56" s="95"/>
      <c r="P56" s="95"/>
      <c r="Q56" s="95"/>
      <c r="R56" s="95"/>
      <c r="S56" s="95"/>
      <c r="T56" s="95"/>
      <c r="U56" s="95"/>
      <c r="V56" s="95"/>
      <c r="W56" s="95"/>
      <c r="X56" s="95"/>
      <c r="Y56" s="95"/>
      <c r="Z56" s="95"/>
      <c r="AA56" s="96"/>
    </row>
    <row r="57" spans="1:27" s="71" customFormat="1" ht="11.1" customHeight="1">
      <c r="A57" s="69">
        <f>IF(B57&lt;&gt;"",COUNTA($B$19:B57),"")</f>
        <v>38</v>
      </c>
      <c r="B57" s="78" t="s">
        <v>71</v>
      </c>
      <c r="C57" s="164">
        <v>55.75</v>
      </c>
      <c r="D57" s="164">
        <v>32.76</v>
      </c>
      <c r="E57" s="164">
        <v>12.97</v>
      </c>
      <c r="F57" s="164">
        <v>6.16</v>
      </c>
      <c r="G57" s="164">
        <v>13.4</v>
      </c>
      <c r="H57" s="164">
        <v>17.440000000000001</v>
      </c>
      <c r="I57" s="164">
        <v>16.32</v>
      </c>
      <c r="J57" s="164">
        <v>12.85</v>
      </c>
      <c r="K57" s="164">
        <v>24.9</v>
      </c>
      <c r="L57" s="164">
        <v>3.43</v>
      </c>
      <c r="M57" s="164">
        <v>0.8</v>
      </c>
      <c r="N57" s="164">
        <v>47.65</v>
      </c>
      <c r="O57" s="95"/>
      <c r="P57" s="95"/>
      <c r="Q57" s="95"/>
      <c r="R57" s="95"/>
      <c r="S57" s="95"/>
      <c r="T57" s="95"/>
      <c r="U57" s="95"/>
      <c r="V57" s="95"/>
      <c r="W57" s="95"/>
      <c r="X57" s="95"/>
      <c r="Y57" s="95"/>
      <c r="Z57" s="95"/>
      <c r="AA57" s="96"/>
    </row>
    <row r="58" spans="1:27" s="71" customFormat="1" ht="21.6" customHeight="1">
      <c r="A58" s="69">
        <f>IF(B58&lt;&gt;"",COUNTA($B$19:B58),"")</f>
        <v>39</v>
      </c>
      <c r="B58" s="79" t="s">
        <v>628</v>
      </c>
      <c r="C58" s="164">
        <v>900.27</v>
      </c>
      <c r="D58" s="164">
        <v>1096.76</v>
      </c>
      <c r="E58" s="164" t="s">
        <v>8</v>
      </c>
      <c r="F58" s="164" t="s">
        <v>8</v>
      </c>
      <c r="G58" s="164" t="s">
        <v>8</v>
      </c>
      <c r="H58" s="164" t="s">
        <v>8</v>
      </c>
      <c r="I58" s="164" t="s">
        <v>8</v>
      </c>
      <c r="J58" s="164" t="s">
        <v>8</v>
      </c>
      <c r="K58" s="164" t="s">
        <v>8</v>
      </c>
      <c r="L58" s="164" t="s">
        <v>8</v>
      </c>
      <c r="M58" s="164" t="s">
        <v>8</v>
      </c>
      <c r="N58" s="164">
        <v>854.52</v>
      </c>
      <c r="O58" s="95"/>
      <c r="P58" s="95"/>
      <c r="Q58" s="95"/>
      <c r="R58" s="95"/>
      <c r="S58" s="95"/>
      <c r="T58" s="95"/>
      <c r="U58" s="95"/>
      <c r="V58" s="95"/>
      <c r="W58" s="95"/>
      <c r="X58" s="95"/>
      <c r="Y58" s="95"/>
      <c r="Z58" s="95"/>
      <c r="AA58" s="96"/>
    </row>
    <row r="59" spans="1:27" s="71" customFormat="1" ht="11.1" customHeight="1">
      <c r="A59" s="69">
        <f>IF(B59&lt;&gt;"",COUNTA($B$19:B59),"")</f>
        <v>40</v>
      </c>
      <c r="B59" s="78" t="s">
        <v>72</v>
      </c>
      <c r="C59" s="164">
        <v>0.05</v>
      </c>
      <c r="D59" s="164" t="s">
        <v>8</v>
      </c>
      <c r="E59" s="164">
        <v>0.06</v>
      </c>
      <c r="F59" s="164" t="s">
        <v>8</v>
      </c>
      <c r="G59" s="164">
        <v>0.17</v>
      </c>
      <c r="H59" s="164">
        <v>0.11</v>
      </c>
      <c r="I59" s="164">
        <v>0.1</v>
      </c>
      <c r="J59" s="164">
        <v>0.05</v>
      </c>
      <c r="K59" s="164" t="s">
        <v>8</v>
      </c>
      <c r="L59" s="164" t="s">
        <v>8</v>
      </c>
      <c r="M59" s="164" t="s">
        <v>8</v>
      </c>
      <c r="N59" s="164" t="s">
        <v>8</v>
      </c>
      <c r="O59" s="95"/>
      <c r="P59" s="95"/>
      <c r="Q59" s="95"/>
      <c r="R59" s="95"/>
      <c r="S59" s="95"/>
      <c r="T59" s="95"/>
      <c r="U59" s="95"/>
      <c r="V59" s="95"/>
      <c r="W59" s="95"/>
      <c r="X59" s="95"/>
      <c r="Y59" s="95"/>
      <c r="Z59" s="95"/>
      <c r="AA59" s="96"/>
    </row>
    <row r="60" spans="1:27" s="71" customFormat="1" ht="11.1" customHeight="1">
      <c r="A60" s="69">
        <f>IF(B60&lt;&gt;"",COUNTA($B$19:B60),"")</f>
        <v>41</v>
      </c>
      <c r="B60" s="78" t="s">
        <v>73</v>
      </c>
      <c r="C60" s="164">
        <v>694.51</v>
      </c>
      <c r="D60" s="164">
        <v>663.12</v>
      </c>
      <c r="E60" s="164">
        <v>152.69999999999999</v>
      </c>
      <c r="F60" s="164">
        <v>150.06</v>
      </c>
      <c r="G60" s="164">
        <v>154.34</v>
      </c>
      <c r="H60" s="164">
        <v>158.09</v>
      </c>
      <c r="I60" s="164">
        <v>154.62</v>
      </c>
      <c r="J60" s="164">
        <v>145.43</v>
      </c>
      <c r="K60" s="164">
        <v>151.09</v>
      </c>
      <c r="L60" s="164">
        <v>153.06</v>
      </c>
      <c r="M60" s="164">
        <v>0.92</v>
      </c>
      <c r="N60" s="164">
        <v>548.58000000000004</v>
      </c>
      <c r="O60" s="95"/>
      <c r="P60" s="95"/>
      <c r="Q60" s="95"/>
      <c r="R60" s="95"/>
      <c r="S60" s="95"/>
      <c r="T60" s="95"/>
      <c r="U60" s="95"/>
      <c r="V60" s="95"/>
      <c r="W60" s="95"/>
      <c r="X60" s="95"/>
      <c r="Y60" s="95"/>
      <c r="Z60" s="95"/>
      <c r="AA60" s="96"/>
    </row>
    <row r="61" spans="1:27" s="71" customFormat="1" ht="11.1" customHeight="1">
      <c r="A61" s="69">
        <f>IF(B61&lt;&gt;"",COUNTA($B$19:B61),"")</f>
        <v>42</v>
      </c>
      <c r="B61" s="78" t="s">
        <v>74</v>
      </c>
      <c r="C61" s="164">
        <v>177.47</v>
      </c>
      <c r="D61" s="164">
        <v>7</v>
      </c>
      <c r="E61" s="164">
        <v>65.510000000000005</v>
      </c>
      <c r="F61" s="164">
        <v>38.57</v>
      </c>
      <c r="G61" s="164">
        <v>82.7</v>
      </c>
      <c r="H61" s="164">
        <v>78.62</v>
      </c>
      <c r="I61" s="164">
        <v>102.8</v>
      </c>
      <c r="J61" s="164">
        <v>45.98</v>
      </c>
      <c r="K61" s="164">
        <v>121.53</v>
      </c>
      <c r="L61" s="164">
        <v>19.46</v>
      </c>
      <c r="M61" s="164">
        <v>5</v>
      </c>
      <c r="N61" s="164">
        <v>148.68</v>
      </c>
      <c r="O61" s="95"/>
      <c r="P61" s="95"/>
      <c r="Q61" s="95"/>
      <c r="R61" s="95"/>
      <c r="S61" s="95"/>
      <c r="T61" s="95"/>
      <c r="U61" s="95"/>
      <c r="V61" s="95"/>
      <c r="W61" s="95"/>
      <c r="X61" s="95"/>
      <c r="Y61" s="95"/>
      <c r="Z61" s="95"/>
      <c r="AA61" s="96"/>
    </row>
    <row r="62" spans="1:27" s="71" customFormat="1" ht="20.100000000000001" customHeight="1">
      <c r="A62" s="70">
        <f>IF(B62&lt;&gt;"",COUNTA($B$19:B62),"")</f>
        <v>43</v>
      </c>
      <c r="B62" s="80" t="s">
        <v>75</v>
      </c>
      <c r="C62" s="165">
        <v>1609.15</v>
      </c>
      <c r="D62" s="165">
        <v>1872.84</v>
      </c>
      <c r="E62" s="165">
        <v>170.13</v>
      </c>
      <c r="F62" s="165">
        <v>155.88</v>
      </c>
      <c r="G62" s="165">
        <v>167.59</v>
      </c>
      <c r="H62" s="165">
        <v>177.12</v>
      </c>
      <c r="I62" s="165">
        <v>176.73</v>
      </c>
      <c r="J62" s="165">
        <v>170.43</v>
      </c>
      <c r="K62" s="165">
        <v>170.59</v>
      </c>
      <c r="L62" s="165">
        <v>165.57</v>
      </c>
      <c r="M62" s="165">
        <v>4.57</v>
      </c>
      <c r="N62" s="165">
        <v>1374.89</v>
      </c>
      <c r="O62" s="95"/>
      <c r="P62" s="95"/>
      <c r="Q62" s="95"/>
      <c r="R62" s="95"/>
      <c r="S62" s="95"/>
      <c r="T62" s="95"/>
      <c r="U62" s="95"/>
      <c r="V62" s="95"/>
      <c r="W62" s="95"/>
      <c r="X62" s="95"/>
      <c r="Y62" s="95"/>
      <c r="Z62" s="95"/>
      <c r="AA62" s="96"/>
    </row>
    <row r="63" spans="1:27" s="71" customFormat="1" ht="21.6" customHeight="1">
      <c r="A63" s="69">
        <f>IF(B63&lt;&gt;"",COUNTA($B$19:B63),"")</f>
        <v>44</v>
      </c>
      <c r="B63" s="79" t="s">
        <v>76</v>
      </c>
      <c r="C63" s="164">
        <v>18.62</v>
      </c>
      <c r="D63" s="164">
        <v>3.55</v>
      </c>
      <c r="E63" s="164">
        <v>20.27</v>
      </c>
      <c r="F63" s="164">
        <v>21.47</v>
      </c>
      <c r="G63" s="164">
        <v>31.51</v>
      </c>
      <c r="H63" s="164">
        <v>26.11</v>
      </c>
      <c r="I63" s="164">
        <v>53.6</v>
      </c>
      <c r="J63" s="164">
        <v>15.56</v>
      </c>
      <c r="K63" s="164">
        <v>4.3</v>
      </c>
      <c r="L63" s="164">
        <v>1.54</v>
      </c>
      <c r="M63" s="164">
        <v>0.27</v>
      </c>
      <c r="N63" s="164">
        <v>1.7</v>
      </c>
      <c r="O63" s="95"/>
      <c r="P63" s="95"/>
      <c r="Q63" s="95"/>
      <c r="R63" s="95"/>
      <c r="S63" s="95"/>
      <c r="T63" s="95"/>
      <c r="U63" s="95"/>
      <c r="V63" s="95"/>
      <c r="W63" s="95"/>
      <c r="X63" s="95"/>
      <c r="Y63" s="95"/>
      <c r="Z63" s="95"/>
      <c r="AA63" s="96"/>
    </row>
    <row r="64" spans="1:27" s="71" customFormat="1" ht="11.1" customHeight="1">
      <c r="A64" s="69">
        <f>IF(B64&lt;&gt;"",COUNTA($B$19:B64),"")</f>
        <v>45</v>
      </c>
      <c r="B64" s="78" t="s">
        <v>77</v>
      </c>
      <c r="C64" s="164">
        <v>14.25</v>
      </c>
      <c r="D64" s="164" t="s">
        <v>8</v>
      </c>
      <c r="E64" s="164">
        <v>17.41</v>
      </c>
      <c r="F64" s="164">
        <v>16.57</v>
      </c>
      <c r="G64" s="164">
        <v>27.87</v>
      </c>
      <c r="H64" s="164">
        <v>21.3</v>
      </c>
      <c r="I64" s="164">
        <v>50.93</v>
      </c>
      <c r="J64" s="164">
        <v>13.53</v>
      </c>
      <c r="K64" s="164">
        <v>0.42</v>
      </c>
      <c r="L64" s="164">
        <v>1.08</v>
      </c>
      <c r="M64" s="164">
        <v>0.26</v>
      </c>
      <c r="N64" s="164" t="s">
        <v>8</v>
      </c>
      <c r="O64" s="95"/>
      <c r="P64" s="95"/>
      <c r="Q64" s="95"/>
      <c r="R64" s="95"/>
      <c r="S64" s="95"/>
      <c r="T64" s="95"/>
      <c r="U64" s="95"/>
      <c r="V64" s="95"/>
      <c r="W64" s="95"/>
      <c r="X64" s="95"/>
      <c r="Y64" s="95"/>
      <c r="Z64" s="95"/>
      <c r="AA64" s="96"/>
    </row>
    <row r="65" spans="1:27" s="71" customFormat="1" ht="11.1" customHeight="1">
      <c r="A65" s="69">
        <f>IF(B65&lt;&gt;"",COUNTA($B$19:B65),"")</f>
        <v>46</v>
      </c>
      <c r="B65" s="78" t="s">
        <v>78</v>
      </c>
      <c r="C65" s="164" t="s">
        <v>8</v>
      </c>
      <c r="D65" s="164" t="s">
        <v>8</v>
      </c>
      <c r="E65" s="164" t="s">
        <v>8</v>
      </c>
      <c r="F65" s="164" t="s">
        <v>8</v>
      </c>
      <c r="G65" s="164" t="s">
        <v>8</v>
      </c>
      <c r="H65" s="164" t="s">
        <v>8</v>
      </c>
      <c r="I65" s="164" t="s">
        <v>8</v>
      </c>
      <c r="J65" s="164" t="s">
        <v>8</v>
      </c>
      <c r="K65" s="164" t="s">
        <v>8</v>
      </c>
      <c r="L65" s="164" t="s">
        <v>8</v>
      </c>
      <c r="M65" s="164" t="s">
        <v>8</v>
      </c>
      <c r="N65" s="164" t="s">
        <v>8</v>
      </c>
      <c r="O65" s="95"/>
      <c r="P65" s="95"/>
      <c r="Q65" s="95"/>
      <c r="R65" s="95"/>
      <c r="S65" s="95"/>
      <c r="T65" s="95"/>
      <c r="U65" s="95"/>
      <c r="V65" s="95"/>
      <c r="W65" s="95"/>
      <c r="X65" s="95"/>
      <c r="Y65" s="95"/>
      <c r="Z65" s="95"/>
      <c r="AA65" s="96"/>
    </row>
    <row r="66" spans="1:27" s="71" customFormat="1" ht="11.1" customHeight="1">
      <c r="A66" s="69">
        <f>IF(B66&lt;&gt;"",COUNTA($B$19:B66),"")</f>
        <v>47</v>
      </c>
      <c r="B66" s="78" t="s">
        <v>79</v>
      </c>
      <c r="C66" s="164">
        <v>6.14</v>
      </c>
      <c r="D66" s="164">
        <v>5.08</v>
      </c>
      <c r="E66" s="164">
        <v>0.34</v>
      </c>
      <c r="F66" s="164">
        <v>0.31</v>
      </c>
      <c r="G66" s="164">
        <v>0.11</v>
      </c>
      <c r="H66" s="164">
        <v>0.85</v>
      </c>
      <c r="I66" s="164">
        <v>1.1499999999999999</v>
      </c>
      <c r="J66" s="164">
        <v>0.02</v>
      </c>
      <c r="K66" s="164" t="s">
        <v>8</v>
      </c>
      <c r="L66" s="164" t="s">
        <v>8</v>
      </c>
      <c r="M66" s="164" t="s">
        <v>8</v>
      </c>
      <c r="N66" s="164">
        <v>6.05</v>
      </c>
      <c r="O66" s="95"/>
      <c r="P66" s="95"/>
      <c r="Q66" s="95"/>
      <c r="R66" s="95"/>
      <c r="S66" s="95"/>
      <c r="T66" s="95"/>
      <c r="U66" s="95"/>
      <c r="V66" s="95"/>
      <c r="W66" s="95"/>
      <c r="X66" s="95"/>
      <c r="Y66" s="95"/>
      <c r="Z66" s="95"/>
      <c r="AA66" s="96"/>
    </row>
    <row r="67" spans="1:27" s="71" customFormat="1" ht="11.1" customHeight="1">
      <c r="A67" s="69">
        <f>IF(B67&lt;&gt;"",COUNTA($B$19:B67),"")</f>
        <v>48</v>
      </c>
      <c r="B67" s="78" t="s">
        <v>74</v>
      </c>
      <c r="C67" s="164">
        <v>0.76</v>
      </c>
      <c r="D67" s="164" t="s">
        <v>8</v>
      </c>
      <c r="E67" s="164">
        <v>0.91</v>
      </c>
      <c r="F67" s="164">
        <v>0.2</v>
      </c>
      <c r="G67" s="164">
        <v>6.59</v>
      </c>
      <c r="H67" s="164">
        <v>0.08</v>
      </c>
      <c r="I67" s="164" t="s">
        <v>8</v>
      </c>
      <c r="J67" s="164">
        <v>0.13</v>
      </c>
      <c r="K67" s="164" t="s">
        <v>8</v>
      </c>
      <c r="L67" s="164" t="s">
        <v>8</v>
      </c>
      <c r="M67" s="164" t="s">
        <v>8</v>
      </c>
      <c r="N67" s="164">
        <v>0.03</v>
      </c>
      <c r="O67" s="95"/>
      <c r="P67" s="95"/>
      <c r="Q67" s="95"/>
      <c r="R67" s="95"/>
      <c r="S67" s="95"/>
      <c r="T67" s="95"/>
      <c r="U67" s="95"/>
      <c r="V67" s="95"/>
      <c r="W67" s="95"/>
      <c r="X67" s="95"/>
      <c r="Y67" s="95"/>
      <c r="Z67" s="95"/>
      <c r="AA67" s="96"/>
    </row>
    <row r="68" spans="1:27" s="71" customFormat="1" ht="20.100000000000001" customHeight="1">
      <c r="A68" s="70">
        <f>IF(B68&lt;&gt;"",COUNTA($B$19:B68),"")</f>
        <v>49</v>
      </c>
      <c r="B68" s="80" t="s">
        <v>80</v>
      </c>
      <c r="C68" s="165">
        <v>24</v>
      </c>
      <c r="D68" s="165">
        <v>8.64</v>
      </c>
      <c r="E68" s="165">
        <v>19.7</v>
      </c>
      <c r="F68" s="165">
        <v>21.58</v>
      </c>
      <c r="G68" s="165">
        <v>25.02</v>
      </c>
      <c r="H68" s="165">
        <v>26.88</v>
      </c>
      <c r="I68" s="165">
        <v>54.75</v>
      </c>
      <c r="J68" s="165">
        <v>15.45</v>
      </c>
      <c r="K68" s="165">
        <v>4.3</v>
      </c>
      <c r="L68" s="165">
        <v>1.54</v>
      </c>
      <c r="M68" s="165">
        <v>0.27</v>
      </c>
      <c r="N68" s="165">
        <v>7.72</v>
      </c>
      <c r="O68" s="95"/>
      <c r="P68" s="95"/>
      <c r="Q68" s="95"/>
      <c r="R68" s="95"/>
      <c r="S68" s="95"/>
      <c r="T68" s="95"/>
      <c r="U68" s="95"/>
      <c r="V68" s="95"/>
      <c r="W68" s="95"/>
      <c r="X68" s="95"/>
      <c r="Y68" s="95"/>
      <c r="Z68" s="95"/>
      <c r="AA68" s="96"/>
    </row>
    <row r="69" spans="1:27" s="71" customFormat="1" ht="20.100000000000001" customHeight="1">
      <c r="A69" s="70">
        <f>IF(B69&lt;&gt;"",COUNTA($B$19:B69),"")</f>
        <v>50</v>
      </c>
      <c r="B69" s="80" t="s">
        <v>81</v>
      </c>
      <c r="C69" s="165">
        <v>1633.15</v>
      </c>
      <c r="D69" s="165">
        <v>1881.47</v>
      </c>
      <c r="E69" s="165">
        <v>189.83</v>
      </c>
      <c r="F69" s="165">
        <v>177.46</v>
      </c>
      <c r="G69" s="165">
        <v>192.61</v>
      </c>
      <c r="H69" s="165">
        <v>204</v>
      </c>
      <c r="I69" s="165">
        <v>231.47</v>
      </c>
      <c r="J69" s="165">
        <v>185.88</v>
      </c>
      <c r="K69" s="165">
        <v>174.89</v>
      </c>
      <c r="L69" s="165">
        <v>167.11</v>
      </c>
      <c r="M69" s="165">
        <v>4.8499999999999996</v>
      </c>
      <c r="N69" s="165">
        <v>1382.61</v>
      </c>
      <c r="O69" s="95"/>
      <c r="P69" s="95"/>
      <c r="Q69" s="95"/>
      <c r="R69" s="95"/>
      <c r="S69" s="95"/>
      <c r="T69" s="95"/>
      <c r="U69" s="95"/>
      <c r="V69" s="95"/>
      <c r="W69" s="95"/>
      <c r="X69" s="95"/>
      <c r="Y69" s="95"/>
      <c r="Z69" s="95"/>
      <c r="AA69" s="96"/>
    </row>
    <row r="70" spans="1:27" s="71" customFormat="1" ht="11.1" customHeight="1">
      <c r="A70" s="69">
        <f>IF(B70&lt;&gt;"",COUNTA($B$19:B70),"")</f>
        <v>51</v>
      </c>
      <c r="B70" s="78" t="s">
        <v>82</v>
      </c>
      <c r="C70" s="164" t="s">
        <v>8</v>
      </c>
      <c r="D70" s="164" t="s">
        <v>8</v>
      </c>
      <c r="E70" s="164" t="s">
        <v>8</v>
      </c>
      <c r="F70" s="164" t="s">
        <v>8</v>
      </c>
      <c r="G70" s="164" t="s">
        <v>8</v>
      </c>
      <c r="H70" s="164" t="s">
        <v>8</v>
      </c>
      <c r="I70" s="164" t="s">
        <v>8</v>
      </c>
      <c r="J70" s="164" t="s">
        <v>8</v>
      </c>
      <c r="K70" s="164" t="s">
        <v>8</v>
      </c>
      <c r="L70" s="164" t="s">
        <v>8</v>
      </c>
      <c r="M70" s="164" t="s">
        <v>8</v>
      </c>
      <c r="N70" s="164" t="s">
        <v>8</v>
      </c>
      <c r="O70" s="95"/>
      <c r="P70" s="95"/>
      <c r="Q70" s="95"/>
      <c r="R70" s="95"/>
      <c r="S70" s="95"/>
      <c r="T70" s="95"/>
      <c r="U70" s="95"/>
      <c r="V70" s="95"/>
      <c r="W70" s="95"/>
      <c r="X70" s="95"/>
      <c r="Y70" s="95"/>
      <c r="Z70" s="95"/>
      <c r="AA70" s="96"/>
    </row>
    <row r="71" spans="1:27" s="71" customFormat="1" ht="11.1" customHeight="1">
      <c r="A71" s="69">
        <f>IF(B71&lt;&gt;"",COUNTA($B$19:B71),"")</f>
        <v>52</v>
      </c>
      <c r="B71" s="78" t="s">
        <v>83</v>
      </c>
      <c r="C71" s="164" t="s">
        <v>8</v>
      </c>
      <c r="D71" s="164" t="s">
        <v>8</v>
      </c>
      <c r="E71" s="164" t="s">
        <v>8</v>
      </c>
      <c r="F71" s="164" t="s">
        <v>8</v>
      </c>
      <c r="G71" s="164" t="s">
        <v>8</v>
      </c>
      <c r="H71" s="164" t="s">
        <v>8</v>
      </c>
      <c r="I71" s="164" t="s">
        <v>8</v>
      </c>
      <c r="J71" s="164" t="s">
        <v>8</v>
      </c>
      <c r="K71" s="164" t="s">
        <v>8</v>
      </c>
      <c r="L71" s="164" t="s">
        <v>8</v>
      </c>
      <c r="M71" s="164" t="s">
        <v>8</v>
      </c>
      <c r="N71" s="164" t="s">
        <v>8</v>
      </c>
      <c r="O71" s="95"/>
      <c r="P71" s="95"/>
      <c r="Q71" s="95"/>
      <c r="R71" s="95"/>
      <c r="S71" s="95"/>
      <c r="T71" s="95"/>
      <c r="U71" s="95"/>
      <c r="V71" s="95"/>
      <c r="W71" s="95"/>
      <c r="X71" s="95"/>
      <c r="Y71" s="95"/>
      <c r="Z71" s="95"/>
      <c r="AA71" s="96"/>
    </row>
    <row r="72" spans="1:27" s="71" customFormat="1" ht="11.1" customHeight="1">
      <c r="A72" s="69">
        <f>IF(B72&lt;&gt;"",COUNTA($B$19:B72),"")</f>
        <v>53</v>
      </c>
      <c r="B72" s="78" t="s">
        <v>99</v>
      </c>
      <c r="C72" s="164" t="s">
        <v>8</v>
      </c>
      <c r="D72" s="164" t="s">
        <v>8</v>
      </c>
      <c r="E72" s="164" t="s">
        <v>8</v>
      </c>
      <c r="F72" s="164" t="s">
        <v>8</v>
      </c>
      <c r="G72" s="164" t="s">
        <v>8</v>
      </c>
      <c r="H72" s="164" t="s">
        <v>8</v>
      </c>
      <c r="I72" s="164" t="s">
        <v>8</v>
      </c>
      <c r="J72" s="164" t="s">
        <v>8</v>
      </c>
      <c r="K72" s="164" t="s">
        <v>8</v>
      </c>
      <c r="L72" s="164" t="s">
        <v>8</v>
      </c>
      <c r="M72" s="164" t="s">
        <v>8</v>
      </c>
      <c r="N72" s="164" t="s">
        <v>8</v>
      </c>
      <c r="O72" s="95"/>
      <c r="P72" s="95"/>
      <c r="Q72" s="95"/>
      <c r="R72" s="95"/>
      <c r="S72" s="95"/>
      <c r="T72" s="95"/>
      <c r="U72" s="95"/>
      <c r="V72" s="95"/>
      <c r="W72" s="95"/>
      <c r="X72" s="95"/>
      <c r="Y72" s="95"/>
      <c r="Z72" s="95"/>
      <c r="AA72" s="96"/>
    </row>
    <row r="73" spans="1:27" s="71" customFormat="1" ht="11.1" customHeight="1">
      <c r="A73" s="69">
        <f>IF(B73&lt;&gt;"",COUNTA($B$19:B73),"")</f>
        <v>54</v>
      </c>
      <c r="B73" s="78" t="s">
        <v>100</v>
      </c>
      <c r="C73" s="164" t="s">
        <v>8</v>
      </c>
      <c r="D73" s="164" t="s">
        <v>8</v>
      </c>
      <c r="E73" s="164" t="s">
        <v>8</v>
      </c>
      <c r="F73" s="164" t="s">
        <v>8</v>
      </c>
      <c r="G73" s="164" t="s">
        <v>8</v>
      </c>
      <c r="H73" s="164" t="s">
        <v>8</v>
      </c>
      <c r="I73" s="164" t="s">
        <v>8</v>
      </c>
      <c r="J73" s="164" t="s">
        <v>8</v>
      </c>
      <c r="K73" s="164" t="s">
        <v>8</v>
      </c>
      <c r="L73" s="164" t="s">
        <v>8</v>
      </c>
      <c r="M73" s="164" t="s">
        <v>8</v>
      </c>
      <c r="N73" s="164" t="s">
        <v>8</v>
      </c>
      <c r="O73" s="95"/>
      <c r="P73" s="95"/>
      <c r="Q73" s="95"/>
      <c r="R73" s="95"/>
      <c r="S73" s="95"/>
      <c r="T73" s="95"/>
      <c r="U73" s="95"/>
      <c r="V73" s="95"/>
      <c r="W73" s="95"/>
      <c r="X73" s="95"/>
      <c r="Y73" s="95"/>
      <c r="Z73" s="95"/>
      <c r="AA73" s="96"/>
    </row>
    <row r="74" spans="1:27" s="71" customFormat="1" ht="11.1" customHeight="1">
      <c r="A74" s="69">
        <f>IF(B74&lt;&gt;"",COUNTA($B$19:B74),"")</f>
        <v>55</v>
      </c>
      <c r="B74" s="78" t="s">
        <v>27</v>
      </c>
      <c r="C74" s="164" t="s">
        <v>8</v>
      </c>
      <c r="D74" s="164" t="s">
        <v>8</v>
      </c>
      <c r="E74" s="164" t="s">
        <v>8</v>
      </c>
      <c r="F74" s="164" t="s">
        <v>8</v>
      </c>
      <c r="G74" s="164" t="s">
        <v>8</v>
      </c>
      <c r="H74" s="164" t="s">
        <v>8</v>
      </c>
      <c r="I74" s="164" t="s">
        <v>8</v>
      </c>
      <c r="J74" s="164" t="s">
        <v>8</v>
      </c>
      <c r="K74" s="164" t="s">
        <v>8</v>
      </c>
      <c r="L74" s="164" t="s">
        <v>8</v>
      </c>
      <c r="M74" s="164" t="s">
        <v>8</v>
      </c>
      <c r="N74" s="164" t="s">
        <v>8</v>
      </c>
      <c r="O74" s="95"/>
      <c r="P74" s="95"/>
      <c r="Q74" s="95"/>
      <c r="R74" s="95"/>
      <c r="S74" s="95"/>
      <c r="T74" s="95"/>
      <c r="U74" s="95"/>
      <c r="V74" s="95"/>
      <c r="W74" s="95"/>
      <c r="X74" s="95"/>
      <c r="Y74" s="95"/>
      <c r="Z74" s="95"/>
      <c r="AA74" s="96"/>
    </row>
    <row r="75" spans="1:27" s="71" customFormat="1" ht="21.6" customHeight="1">
      <c r="A75" s="69">
        <f>IF(B75&lt;&gt;"",COUNTA($B$19:B75),"")</f>
        <v>56</v>
      </c>
      <c r="B75" s="79" t="s">
        <v>84</v>
      </c>
      <c r="C75" s="164" t="s">
        <v>8</v>
      </c>
      <c r="D75" s="164" t="s">
        <v>8</v>
      </c>
      <c r="E75" s="164" t="s">
        <v>8</v>
      </c>
      <c r="F75" s="164" t="s">
        <v>8</v>
      </c>
      <c r="G75" s="164" t="s">
        <v>8</v>
      </c>
      <c r="H75" s="164" t="s">
        <v>8</v>
      </c>
      <c r="I75" s="164" t="s">
        <v>8</v>
      </c>
      <c r="J75" s="164" t="s">
        <v>8</v>
      </c>
      <c r="K75" s="164" t="s">
        <v>8</v>
      </c>
      <c r="L75" s="164" t="s">
        <v>8</v>
      </c>
      <c r="M75" s="164" t="s">
        <v>8</v>
      </c>
      <c r="N75" s="164" t="s">
        <v>8</v>
      </c>
      <c r="O75" s="95"/>
      <c r="P75" s="95"/>
      <c r="Q75" s="95"/>
      <c r="R75" s="95"/>
      <c r="S75" s="95"/>
      <c r="T75" s="95"/>
      <c r="U75" s="95"/>
      <c r="V75" s="95"/>
      <c r="W75" s="95"/>
      <c r="X75" s="95"/>
      <c r="Y75" s="95"/>
      <c r="Z75" s="95"/>
      <c r="AA75" s="96"/>
    </row>
    <row r="76" spans="1:27" s="71" customFormat="1" ht="21.6" customHeight="1">
      <c r="A76" s="69">
        <f>IF(B76&lt;&gt;"",COUNTA($B$19:B76),"")</f>
        <v>57</v>
      </c>
      <c r="B76" s="79" t="s">
        <v>85</v>
      </c>
      <c r="C76" s="164">
        <v>604.36</v>
      </c>
      <c r="D76" s="164">
        <v>586.41</v>
      </c>
      <c r="E76" s="164">
        <v>4.04</v>
      </c>
      <c r="F76" s="164">
        <v>3.33</v>
      </c>
      <c r="G76" s="164">
        <v>3.8</v>
      </c>
      <c r="H76" s="164">
        <v>6.85</v>
      </c>
      <c r="I76" s="164">
        <v>13.11</v>
      </c>
      <c r="J76" s="164">
        <v>1.1100000000000001</v>
      </c>
      <c r="K76" s="164">
        <v>1.41</v>
      </c>
      <c r="L76" s="164">
        <v>0.54</v>
      </c>
      <c r="M76" s="164">
        <v>0.22</v>
      </c>
      <c r="N76" s="164">
        <v>604.37</v>
      </c>
      <c r="O76" s="95"/>
      <c r="P76" s="95"/>
      <c r="Q76" s="95"/>
      <c r="R76" s="95"/>
      <c r="S76" s="95"/>
      <c r="T76" s="95"/>
      <c r="U76" s="95"/>
      <c r="V76" s="95"/>
      <c r="W76" s="95"/>
      <c r="X76" s="95"/>
      <c r="Y76" s="95"/>
      <c r="Z76" s="95"/>
      <c r="AA76" s="96"/>
    </row>
    <row r="77" spans="1:27" s="71" customFormat="1" ht="21.6" customHeight="1">
      <c r="A77" s="69">
        <f>IF(B77&lt;&gt;"",COUNTA($B$19:B77),"")</f>
        <v>58</v>
      </c>
      <c r="B77" s="79" t="s">
        <v>86</v>
      </c>
      <c r="C77" s="164">
        <v>159.97999999999999</v>
      </c>
      <c r="D77" s="164">
        <v>155.36000000000001</v>
      </c>
      <c r="E77" s="164">
        <v>0.51</v>
      </c>
      <c r="F77" s="164" t="s">
        <v>8</v>
      </c>
      <c r="G77" s="164">
        <v>0.1</v>
      </c>
      <c r="H77" s="164" t="s">
        <v>8</v>
      </c>
      <c r="I77" s="164">
        <v>0.26</v>
      </c>
      <c r="J77" s="164">
        <v>0.51</v>
      </c>
      <c r="K77" s="164">
        <v>1.69</v>
      </c>
      <c r="L77" s="164">
        <v>0.89</v>
      </c>
      <c r="M77" s="164">
        <v>0.25</v>
      </c>
      <c r="N77" s="164">
        <v>160.38999999999999</v>
      </c>
      <c r="O77" s="95"/>
      <c r="P77" s="95"/>
      <c r="Q77" s="95"/>
      <c r="R77" s="95"/>
      <c r="S77" s="95"/>
      <c r="T77" s="95"/>
      <c r="U77" s="95"/>
      <c r="V77" s="95"/>
      <c r="W77" s="95"/>
      <c r="X77" s="95"/>
      <c r="Y77" s="95"/>
      <c r="Z77" s="95"/>
      <c r="AA77" s="96"/>
    </row>
    <row r="78" spans="1:27" s="71" customFormat="1" ht="11.1" customHeight="1">
      <c r="A78" s="69">
        <f>IF(B78&lt;&gt;"",COUNTA($B$19:B78),"")</f>
        <v>59</v>
      </c>
      <c r="B78" s="78" t="s">
        <v>87</v>
      </c>
      <c r="C78" s="164">
        <v>1.88</v>
      </c>
      <c r="D78" s="164">
        <v>1.25</v>
      </c>
      <c r="E78" s="164">
        <v>1.66</v>
      </c>
      <c r="F78" s="164">
        <v>2.04</v>
      </c>
      <c r="G78" s="164">
        <v>1.87</v>
      </c>
      <c r="H78" s="164">
        <v>3.59</v>
      </c>
      <c r="I78" s="164">
        <v>2.11</v>
      </c>
      <c r="J78" s="164">
        <v>0.67</v>
      </c>
      <c r="K78" s="164">
        <v>1.83</v>
      </c>
      <c r="L78" s="164">
        <v>0.25</v>
      </c>
      <c r="M78" s="164">
        <v>0.22</v>
      </c>
      <c r="N78" s="164">
        <v>0.23</v>
      </c>
      <c r="O78" s="95"/>
      <c r="P78" s="95"/>
      <c r="Q78" s="95"/>
      <c r="R78" s="95"/>
      <c r="S78" s="95"/>
      <c r="T78" s="95"/>
      <c r="U78" s="95"/>
      <c r="V78" s="95"/>
      <c r="W78" s="95"/>
      <c r="X78" s="95"/>
      <c r="Y78" s="95"/>
      <c r="Z78" s="95"/>
      <c r="AA78" s="96"/>
    </row>
    <row r="79" spans="1:27" s="71" customFormat="1" ht="11.1" customHeight="1">
      <c r="A79" s="69">
        <f>IF(B79&lt;&gt;"",COUNTA($B$19:B79),"")</f>
        <v>60</v>
      </c>
      <c r="B79" s="78" t="s">
        <v>88</v>
      </c>
      <c r="C79" s="164">
        <v>437.59</v>
      </c>
      <c r="D79" s="164">
        <v>320.02</v>
      </c>
      <c r="E79" s="164">
        <v>73.569999999999993</v>
      </c>
      <c r="F79" s="164">
        <v>41.41</v>
      </c>
      <c r="G79" s="164">
        <v>91.66</v>
      </c>
      <c r="H79" s="164">
        <v>91.08</v>
      </c>
      <c r="I79" s="164">
        <v>115.56</v>
      </c>
      <c r="J79" s="164">
        <v>54.3</v>
      </c>
      <c r="K79" s="164">
        <v>131.77000000000001</v>
      </c>
      <c r="L79" s="164">
        <v>20.93</v>
      </c>
      <c r="M79" s="164">
        <v>5.21</v>
      </c>
      <c r="N79" s="164">
        <v>388.3</v>
      </c>
      <c r="O79" s="95"/>
      <c r="P79" s="95"/>
      <c r="Q79" s="95"/>
      <c r="R79" s="95"/>
      <c r="S79" s="95"/>
      <c r="T79" s="95"/>
      <c r="U79" s="95"/>
      <c r="V79" s="95"/>
      <c r="W79" s="95"/>
      <c r="X79" s="95"/>
      <c r="Y79" s="95"/>
      <c r="Z79" s="95"/>
      <c r="AA79" s="96"/>
    </row>
    <row r="80" spans="1:27" s="71" customFormat="1" ht="11.1" customHeight="1">
      <c r="A80" s="69">
        <f>IF(B80&lt;&gt;"",COUNTA($B$19:B80),"")</f>
        <v>61</v>
      </c>
      <c r="B80" s="78" t="s">
        <v>74</v>
      </c>
      <c r="C80" s="164">
        <v>177.47</v>
      </c>
      <c r="D80" s="164">
        <v>7</v>
      </c>
      <c r="E80" s="164">
        <v>65.510000000000005</v>
      </c>
      <c r="F80" s="164">
        <v>38.57</v>
      </c>
      <c r="G80" s="164">
        <v>82.7</v>
      </c>
      <c r="H80" s="164">
        <v>78.62</v>
      </c>
      <c r="I80" s="164">
        <v>102.8</v>
      </c>
      <c r="J80" s="164">
        <v>45.98</v>
      </c>
      <c r="K80" s="164">
        <v>121.53</v>
      </c>
      <c r="L80" s="164">
        <v>19.46</v>
      </c>
      <c r="M80" s="164">
        <v>5</v>
      </c>
      <c r="N80" s="164">
        <v>148.68</v>
      </c>
      <c r="O80" s="95"/>
      <c r="P80" s="95"/>
      <c r="Q80" s="95"/>
      <c r="R80" s="95"/>
      <c r="S80" s="95"/>
      <c r="T80" s="95"/>
      <c r="U80" s="95"/>
      <c r="V80" s="95"/>
      <c r="W80" s="95"/>
      <c r="X80" s="95"/>
      <c r="Y80" s="95"/>
      <c r="Z80" s="95"/>
      <c r="AA80" s="96"/>
    </row>
    <row r="81" spans="1:27" s="71" customFormat="1" ht="20.100000000000001" customHeight="1">
      <c r="A81" s="70">
        <f>IF(B81&lt;&gt;"",COUNTA($B$19:B81),"")</f>
        <v>62</v>
      </c>
      <c r="B81" s="80" t="s">
        <v>89</v>
      </c>
      <c r="C81" s="165">
        <v>1026.3399999999999</v>
      </c>
      <c r="D81" s="165">
        <v>1056.03</v>
      </c>
      <c r="E81" s="165">
        <v>14.27</v>
      </c>
      <c r="F81" s="165">
        <v>8.2100000000000009</v>
      </c>
      <c r="G81" s="165">
        <v>14.72</v>
      </c>
      <c r="H81" s="165">
        <v>22.9</v>
      </c>
      <c r="I81" s="165">
        <v>28.23</v>
      </c>
      <c r="J81" s="165">
        <v>10.61</v>
      </c>
      <c r="K81" s="165">
        <v>15.16</v>
      </c>
      <c r="L81" s="165">
        <v>3.14</v>
      </c>
      <c r="M81" s="165">
        <v>0.9</v>
      </c>
      <c r="N81" s="165">
        <v>1004.61</v>
      </c>
      <c r="O81" s="95"/>
      <c r="P81" s="95"/>
      <c r="Q81" s="95"/>
      <c r="R81" s="95"/>
      <c r="S81" s="95"/>
      <c r="T81" s="95"/>
      <c r="U81" s="95"/>
      <c r="V81" s="95"/>
      <c r="W81" s="95"/>
      <c r="X81" s="95"/>
      <c r="Y81" s="95"/>
      <c r="Z81" s="95"/>
      <c r="AA81" s="96"/>
    </row>
    <row r="82" spans="1:27" s="87" customFormat="1" ht="11.1" customHeight="1">
      <c r="A82" s="69">
        <f>IF(B82&lt;&gt;"",COUNTA($B$19:B82),"")</f>
        <v>63</v>
      </c>
      <c r="B82" s="78" t="s">
        <v>90</v>
      </c>
      <c r="C82" s="164">
        <v>13.37</v>
      </c>
      <c r="D82" s="164">
        <v>8.2899999999999991</v>
      </c>
      <c r="E82" s="164">
        <v>7.13</v>
      </c>
      <c r="F82" s="164">
        <v>9.81</v>
      </c>
      <c r="G82" s="164">
        <v>9.33</v>
      </c>
      <c r="H82" s="164">
        <v>8.75</v>
      </c>
      <c r="I82" s="164">
        <v>28.06</v>
      </c>
      <c r="J82" s="164">
        <v>0.24</v>
      </c>
      <c r="K82" s="164">
        <v>1.7</v>
      </c>
      <c r="L82" s="164">
        <v>0.11</v>
      </c>
      <c r="M82" s="164" t="s">
        <v>8</v>
      </c>
      <c r="N82" s="164">
        <v>7.43</v>
      </c>
      <c r="O82" s="97"/>
      <c r="P82" s="97"/>
      <c r="Q82" s="97"/>
      <c r="R82" s="97"/>
      <c r="S82" s="97"/>
      <c r="T82" s="97"/>
      <c r="U82" s="97"/>
      <c r="V82" s="97"/>
      <c r="W82" s="97"/>
      <c r="X82" s="97"/>
      <c r="Y82" s="97"/>
      <c r="Z82" s="97"/>
      <c r="AA82" s="98"/>
    </row>
    <row r="83" spans="1:27" s="87" customFormat="1" ht="11.1" customHeight="1">
      <c r="A83" s="69">
        <f>IF(B83&lt;&gt;"",COUNTA($B$19:B83),"")</f>
        <v>64</v>
      </c>
      <c r="B83" s="78" t="s">
        <v>91</v>
      </c>
      <c r="C83" s="164" t="s">
        <v>8</v>
      </c>
      <c r="D83" s="164" t="s">
        <v>8</v>
      </c>
      <c r="E83" s="164" t="s">
        <v>8</v>
      </c>
      <c r="F83" s="164" t="s">
        <v>8</v>
      </c>
      <c r="G83" s="164" t="s">
        <v>8</v>
      </c>
      <c r="H83" s="164" t="s">
        <v>8</v>
      </c>
      <c r="I83" s="164" t="s">
        <v>8</v>
      </c>
      <c r="J83" s="164" t="s">
        <v>8</v>
      </c>
      <c r="K83" s="164" t="s">
        <v>8</v>
      </c>
      <c r="L83" s="164" t="s">
        <v>8</v>
      </c>
      <c r="M83" s="164" t="s">
        <v>8</v>
      </c>
      <c r="N83" s="164" t="s">
        <v>8</v>
      </c>
      <c r="O83" s="97"/>
      <c r="P83" s="97"/>
      <c r="Q83" s="97"/>
      <c r="R83" s="97"/>
      <c r="S83" s="97"/>
      <c r="T83" s="97"/>
      <c r="U83" s="97"/>
      <c r="V83" s="97"/>
      <c r="W83" s="97"/>
      <c r="X83" s="97"/>
      <c r="Y83" s="97"/>
      <c r="Z83" s="97"/>
      <c r="AA83" s="98"/>
    </row>
    <row r="84" spans="1:27" s="87" customFormat="1" ht="11.1" customHeight="1">
      <c r="A84" s="69">
        <f>IF(B84&lt;&gt;"",COUNTA($B$19:B84),"")</f>
        <v>65</v>
      </c>
      <c r="B84" s="78" t="s">
        <v>92</v>
      </c>
      <c r="C84" s="164">
        <v>2.19</v>
      </c>
      <c r="D84" s="164">
        <v>3</v>
      </c>
      <c r="E84" s="164">
        <v>1.9</v>
      </c>
      <c r="F84" s="164">
        <v>0.36</v>
      </c>
      <c r="G84" s="164">
        <v>7.31</v>
      </c>
      <c r="H84" s="164">
        <v>0.38</v>
      </c>
      <c r="I84" s="164">
        <v>6.48</v>
      </c>
      <c r="J84" s="164">
        <v>0.32</v>
      </c>
      <c r="K84" s="164">
        <v>0.06</v>
      </c>
      <c r="L84" s="164" t="s">
        <v>8</v>
      </c>
      <c r="M84" s="164">
        <v>0.01</v>
      </c>
      <c r="N84" s="164">
        <v>0.1</v>
      </c>
      <c r="O84" s="97"/>
      <c r="P84" s="97"/>
      <c r="Q84" s="97"/>
      <c r="R84" s="97"/>
      <c r="S84" s="97"/>
      <c r="T84" s="97"/>
      <c r="U84" s="97"/>
      <c r="V84" s="97"/>
      <c r="W84" s="97"/>
      <c r="X84" s="97"/>
      <c r="Y84" s="97"/>
      <c r="Z84" s="97"/>
      <c r="AA84" s="98"/>
    </row>
    <row r="85" spans="1:27" s="87" customFormat="1" ht="11.1" customHeight="1">
      <c r="A85" s="69">
        <f>IF(B85&lt;&gt;"",COUNTA($B$19:B85),"")</f>
        <v>66</v>
      </c>
      <c r="B85" s="78" t="s">
        <v>74</v>
      </c>
      <c r="C85" s="164">
        <v>0.76</v>
      </c>
      <c r="D85" s="164" t="s">
        <v>8</v>
      </c>
      <c r="E85" s="164">
        <v>0.91</v>
      </c>
      <c r="F85" s="164">
        <v>0.2</v>
      </c>
      <c r="G85" s="164">
        <v>6.59</v>
      </c>
      <c r="H85" s="164">
        <v>0.08</v>
      </c>
      <c r="I85" s="164" t="s">
        <v>8</v>
      </c>
      <c r="J85" s="164">
        <v>0.13</v>
      </c>
      <c r="K85" s="164" t="s">
        <v>8</v>
      </c>
      <c r="L85" s="164" t="s">
        <v>8</v>
      </c>
      <c r="M85" s="164" t="s">
        <v>8</v>
      </c>
      <c r="N85" s="164">
        <v>0.03</v>
      </c>
      <c r="O85" s="97"/>
      <c r="P85" s="97"/>
      <c r="Q85" s="97"/>
      <c r="R85" s="97"/>
      <c r="S85" s="97"/>
      <c r="T85" s="97"/>
      <c r="U85" s="97"/>
      <c r="V85" s="97"/>
      <c r="W85" s="97"/>
      <c r="X85" s="97"/>
      <c r="Y85" s="97"/>
      <c r="Z85" s="97"/>
      <c r="AA85" s="98"/>
    </row>
    <row r="86" spans="1:27" s="71" customFormat="1" ht="20.100000000000001" customHeight="1">
      <c r="A86" s="70">
        <f>IF(B86&lt;&gt;"",COUNTA($B$19:B86),"")</f>
        <v>67</v>
      </c>
      <c r="B86" s="80" t="s">
        <v>93</v>
      </c>
      <c r="C86" s="165">
        <v>14.8</v>
      </c>
      <c r="D86" s="165">
        <v>11.29</v>
      </c>
      <c r="E86" s="165">
        <v>8.1199999999999992</v>
      </c>
      <c r="F86" s="165">
        <v>9.9700000000000006</v>
      </c>
      <c r="G86" s="165">
        <v>10.050000000000001</v>
      </c>
      <c r="H86" s="165">
        <v>9.0500000000000007</v>
      </c>
      <c r="I86" s="165">
        <v>34.54</v>
      </c>
      <c r="J86" s="165">
        <v>0.43</v>
      </c>
      <c r="K86" s="165">
        <v>1.76</v>
      </c>
      <c r="L86" s="165">
        <v>0.11</v>
      </c>
      <c r="M86" s="165">
        <v>0.01</v>
      </c>
      <c r="N86" s="165">
        <v>7.49</v>
      </c>
      <c r="O86" s="95"/>
      <c r="P86" s="95"/>
      <c r="Q86" s="95"/>
      <c r="R86" s="95"/>
      <c r="S86" s="95"/>
      <c r="T86" s="95"/>
      <c r="U86" s="95"/>
      <c r="V86" s="95"/>
      <c r="W86" s="95"/>
      <c r="X86" s="95"/>
      <c r="Y86" s="95"/>
      <c r="Z86" s="95"/>
      <c r="AA86" s="96"/>
    </row>
    <row r="87" spans="1:27" s="71" customFormat="1" ht="20.100000000000001" customHeight="1">
      <c r="A87" s="70">
        <f>IF(B87&lt;&gt;"",COUNTA($B$19:B87),"")</f>
        <v>68</v>
      </c>
      <c r="B87" s="80" t="s">
        <v>94</v>
      </c>
      <c r="C87" s="165">
        <v>1041.1400000000001</v>
      </c>
      <c r="D87" s="165">
        <v>1067.32</v>
      </c>
      <c r="E87" s="165">
        <v>22.39</v>
      </c>
      <c r="F87" s="165">
        <v>18.18</v>
      </c>
      <c r="G87" s="165">
        <v>24.77</v>
      </c>
      <c r="H87" s="165">
        <v>31.95</v>
      </c>
      <c r="I87" s="165">
        <v>62.77</v>
      </c>
      <c r="J87" s="165">
        <v>11.04</v>
      </c>
      <c r="K87" s="165">
        <v>16.920000000000002</v>
      </c>
      <c r="L87" s="165">
        <v>3.25</v>
      </c>
      <c r="M87" s="165">
        <v>0.91</v>
      </c>
      <c r="N87" s="165">
        <v>1012.11</v>
      </c>
      <c r="O87" s="95"/>
      <c r="P87" s="95"/>
      <c r="Q87" s="95"/>
      <c r="R87" s="95"/>
      <c r="S87" s="95"/>
      <c r="T87" s="95"/>
      <c r="U87" s="95"/>
      <c r="V87" s="95"/>
      <c r="W87" s="95"/>
      <c r="X87" s="95"/>
      <c r="Y87" s="95"/>
      <c r="Z87" s="95"/>
      <c r="AA87" s="96"/>
    </row>
    <row r="88" spans="1:27" s="71" customFormat="1" ht="20.100000000000001" customHeight="1">
      <c r="A88" s="70">
        <f>IF(B88&lt;&gt;"",COUNTA($B$19:B88),"")</f>
        <v>69</v>
      </c>
      <c r="B88" s="80" t="s">
        <v>95</v>
      </c>
      <c r="C88" s="165">
        <v>-592.01</v>
      </c>
      <c r="D88" s="165">
        <v>-814.15</v>
      </c>
      <c r="E88" s="165">
        <v>-167.44</v>
      </c>
      <c r="F88" s="165">
        <v>-159.29</v>
      </c>
      <c r="G88" s="165">
        <v>-167.84</v>
      </c>
      <c r="H88" s="165">
        <v>-172.04</v>
      </c>
      <c r="I88" s="165">
        <v>-168.7</v>
      </c>
      <c r="J88" s="165">
        <v>-174.84</v>
      </c>
      <c r="K88" s="165">
        <v>-157.97</v>
      </c>
      <c r="L88" s="165">
        <v>-163.85</v>
      </c>
      <c r="M88" s="165">
        <v>-3.94</v>
      </c>
      <c r="N88" s="165">
        <v>-370.5</v>
      </c>
      <c r="O88" s="95"/>
      <c r="P88" s="95"/>
      <c r="Q88" s="95"/>
      <c r="R88" s="95"/>
      <c r="S88" s="95"/>
      <c r="T88" s="95"/>
      <c r="U88" s="95"/>
      <c r="V88" s="95"/>
      <c r="W88" s="95"/>
      <c r="X88" s="95"/>
      <c r="Y88" s="95"/>
      <c r="Z88" s="95"/>
      <c r="AA88" s="96"/>
    </row>
    <row r="89" spans="1:27" s="87" customFormat="1" ht="24.95" customHeight="1">
      <c r="A89" s="69">
        <f>IF(B89&lt;&gt;"",COUNTA($B$19:B89),"")</f>
        <v>70</v>
      </c>
      <c r="B89" s="81" t="s">
        <v>96</v>
      </c>
      <c r="C89" s="166">
        <v>-582.80999999999995</v>
      </c>
      <c r="D89" s="166">
        <v>-816.8</v>
      </c>
      <c r="E89" s="166">
        <v>-155.86000000000001</v>
      </c>
      <c r="F89" s="166">
        <v>-147.66999999999999</v>
      </c>
      <c r="G89" s="166">
        <v>-152.86000000000001</v>
      </c>
      <c r="H89" s="166">
        <v>-154.22</v>
      </c>
      <c r="I89" s="166">
        <v>-148.5</v>
      </c>
      <c r="J89" s="166">
        <v>-159.82</v>
      </c>
      <c r="K89" s="166">
        <v>-155.43</v>
      </c>
      <c r="L89" s="166">
        <v>-162.43</v>
      </c>
      <c r="M89" s="166">
        <v>-3.67</v>
      </c>
      <c r="N89" s="166">
        <v>-370.28</v>
      </c>
      <c r="O89" s="97"/>
      <c r="P89" s="97"/>
      <c r="Q89" s="97"/>
      <c r="R89" s="97"/>
      <c r="S89" s="97"/>
      <c r="T89" s="97"/>
      <c r="U89" s="97"/>
      <c r="V89" s="97"/>
      <c r="W89" s="97"/>
      <c r="X89" s="97"/>
      <c r="Y89" s="97"/>
      <c r="Z89" s="97"/>
      <c r="AA89" s="98"/>
    </row>
    <row r="90" spans="1:27" s="87" customFormat="1" ht="18" customHeight="1">
      <c r="A90" s="69">
        <f>IF(B90&lt;&gt;"",COUNTA($B$19:B90),"")</f>
        <v>71</v>
      </c>
      <c r="B90" s="78" t="s">
        <v>97</v>
      </c>
      <c r="C90" s="164">
        <v>0.91</v>
      </c>
      <c r="D90" s="164" t="s">
        <v>8</v>
      </c>
      <c r="E90" s="164">
        <v>1.1200000000000001</v>
      </c>
      <c r="F90" s="164">
        <v>0.45</v>
      </c>
      <c r="G90" s="164" t="s">
        <v>8</v>
      </c>
      <c r="H90" s="164">
        <v>5.81</v>
      </c>
      <c r="I90" s="164" t="s">
        <v>8</v>
      </c>
      <c r="J90" s="164" t="s">
        <v>8</v>
      </c>
      <c r="K90" s="164" t="s">
        <v>8</v>
      </c>
      <c r="L90" s="164" t="s">
        <v>8</v>
      </c>
      <c r="M90" s="164" t="s">
        <v>8</v>
      </c>
      <c r="N90" s="164" t="s">
        <v>8</v>
      </c>
      <c r="O90" s="97"/>
      <c r="P90" s="97"/>
      <c r="Q90" s="97"/>
      <c r="R90" s="97"/>
      <c r="S90" s="97"/>
      <c r="T90" s="97"/>
      <c r="U90" s="97"/>
      <c r="V90" s="97"/>
      <c r="W90" s="97"/>
      <c r="X90" s="97"/>
      <c r="Y90" s="97"/>
      <c r="Z90" s="97"/>
      <c r="AA90" s="98"/>
    </row>
    <row r="91" spans="1:27" ht="11.1" customHeight="1">
      <c r="A91" s="69">
        <f>IF(B91&lt;&gt;"",COUNTA($B$19:B91),"")</f>
        <v>72</v>
      </c>
      <c r="B91" s="78" t="s">
        <v>98</v>
      </c>
      <c r="C91" s="164">
        <v>0.4</v>
      </c>
      <c r="D91" s="164" t="s">
        <v>8</v>
      </c>
      <c r="E91" s="164">
        <v>0.4</v>
      </c>
      <c r="F91" s="164">
        <v>0.03</v>
      </c>
      <c r="G91" s="164">
        <v>0.76</v>
      </c>
      <c r="H91" s="164">
        <v>0.72</v>
      </c>
      <c r="I91" s="164">
        <v>0.85</v>
      </c>
      <c r="J91" s="164">
        <v>0.39</v>
      </c>
      <c r="K91" s="164" t="s">
        <v>8</v>
      </c>
      <c r="L91" s="164" t="s">
        <v>8</v>
      </c>
      <c r="M91" s="164">
        <v>0.15</v>
      </c>
      <c r="N91" s="164" t="s">
        <v>8</v>
      </c>
    </row>
  </sheetData>
  <mergeCells count="28">
    <mergeCell ref="C55:H55"/>
    <mergeCell ref="I55:N55"/>
    <mergeCell ref="I4:L5"/>
    <mergeCell ref="M4:M16"/>
    <mergeCell ref="N4:N16"/>
    <mergeCell ref="H6:H13"/>
    <mergeCell ref="I6:I13"/>
    <mergeCell ref="K6:K13"/>
    <mergeCell ref="L6:L13"/>
    <mergeCell ref="F6:F13"/>
    <mergeCell ref="G6:G13"/>
    <mergeCell ref="J6:J13"/>
    <mergeCell ref="I14:L16"/>
    <mergeCell ref="F4:H5"/>
    <mergeCell ref="I18:N18"/>
    <mergeCell ref="F14:H16"/>
    <mergeCell ref="A2:B3"/>
    <mergeCell ref="C2:H3"/>
    <mergeCell ref="I2:N3"/>
    <mergeCell ref="A1:B1"/>
    <mergeCell ref="C1:H1"/>
    <mergeCell ref="I1:N1"/>
    <mergeCell ref="C18:H18"/>
    <mergeCell ref="A4:A16"/>
    <mergeCell ref="B4:B16"/>
    <mergeCell ref="C4:C16"/>
    <mergeCell ref="D4:D16"/>
    <mergeCell ref="E4:E1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AA91"/>
  <sheetViews>
    <sheetView zoomScale="140" zoomScaleNormal="140" workbookViewId="0">
      <pane xSplit="2" ySplit="17" topLeftCell="C18" activePane="bottomRight" state="frozen"/>
      <selection activeCell="C19" sqref="C19:G19"/>
      <selection pane="topRight" activeCell="C19" sqref="C19:G19"/>
      <selection pane="bottomLeft" activeCell="C19" sqref="C19:G19"/>
      <selection pane="bottomRight" activeCell="C18" sqref="C18:H18"/>
    </sheetView>
  </sheetViews>
  <sheetFormatPr baseColWidth="10" defaultColWidth="11.42578125" defaultRowHeight="11.25"/>
  <cols>
    <col min="1" max="1" width="3.5703125" style="83" customWidth="1"/>
    <col min="2" max="2" width="36.5703125" style="77" customWidth="1"/>
    <col min="3" max="3" width="9.42578125" style="77" customWidth="1"/>
    <col min="4" max="8" width="8.42578125" style="77" customWidth="1"/>
    <col min="9" max="12" width="8.7109375" style="77" customWidth="1"/>
    <col min="13" max="13" width="8.28515625" style="77" customWidth="1"/>
    <col min="14" max="14" width="8.7109375" style="77" customWidth="1"/>
    <col min="15" max="27" width="11.42578125" style="94"/>
    <col min="28" max="16384" width="11.42578125" style="77"/>
  </cols>
  <sheetData>
    <row r="1" spans="1:27" s="74" customFormat="1" ht="35.1" customHeight="1">
      <c r="A1" s="218" t="s">
        <v>54</v>
      </c>
      <c r="B1" s="219"/>
      <c r="C1" s="220" t="str">
        <f>"Auszahlungen und Einzahlungen 
der Gemeinden und Gemeindeverbände "&amp;Deckblatt!A7&amp;"  
nach Gebietskörperschaften und Produktbereichen"</f>
        <v>Auszahlungen und Einzahlungen 
der Gemeinden und Gemeindeverbände 2022  
nach Gebietskörperschaften und Produktbereichen</v>
      </c>
      <c r="D1" s="220"/>
      <c r="E1" s="220"/>
      <c r="F1" s="220"/>
      <c r="G1" s="220"/>
      <c r="H1" s="221"/>
      <c r="I1" s="222" t="str">
        <f>"Auszahlungen und Einzahlungen 
der Gemeinden und Gemeindeverbände "&amp;Deckblatt!A7&amp;" 
nach Gebietskörperschaften und Produktbereichen"</f>
        <v>Auszahlungen und Einzahlungen 
der Gemeinden und Gemeindeverbände 2022 
nach Gebietskörperschaften und Produktbereichen</v>
      </c>
      <c r="J1" s="220"/>
      <c r="K1" s="220"/>
      <c r="L1" s="220"/>
      <c r="M1" s="220"/>
      <c r="N1" s="221"/>
      <c r="O1" s="93"/>
      <c r="P1" s="93"/>
      <c r="Q1" s="93"/>
      <c r="R1" s="93"/>
      <c r="S1" s="93"/>
      <c r="T1" s="93"/>
      <c r="U1" s="93"/>
      <c r="V1" s="93"/>
      <c r="W1" s="93"/>
      <c r="X1" s="93"/>
      <c r="Y1" s="93"/>
      <c r="Z1" s="93"/>
      <c r="AA1" s="93"/>
    </row>
    <row r="2" spans="1:27" s="74" customFormat="1" ht="15" customHeight="1">
      <c r="A2" s="218" t="s">
        <v>42</v>
      </c>
      <c r="B2" s="219"/>
      <c r="C2" s="220" t="s">
        <v>126</v>
      </c>
      <c r="D2" s="220"/>
      <c r="E2" s="220"/>
      <c r="F2" s="220"/>
      <c r="G2" s="220"/>
      <c r="H2" s="221"/>
      <c r="I2" s="222" t="s">
        <v>126</v>
      </c>
      <c r="J2" s="220"/>
      <c r="K2" s="220"/>
      <c r="L2" s="220"/>
      <c r="M2" s="220"/>
      <c r="N2" s="221"/>
      <c r="O2" s="93"/>
      <c r="P2" s="93"/>
      <c r="Q2" s="93"/>
      <c r="R2" s="93"/>
      <c r="S2" s="93"/>
      <c r="T2" s="93"/>
      <c r="U2" s="93"/>
      <c r="V2" s="93"/>
      <c r="W2" s="93"/>
      <c r="X2" s="93"/>
      <c r="Y2" s="93"/>
      <c r="Z2" s="93"/>
      <c r="AA2" s="93"/>
    </row>
    <row r="3" spans="1:27" s="74" customFormat="1" ht="15" customHeight="1">
      <c r="A3" s="218" t="s">
        <v>130</v>
      </c>
      <c r="B3" s="219"/>
      <c r="C3" s="220" t="s">
        <v>132</v>
      </c>
      <c r="D3" s="220"/>
      <c r="E3" s="220"/>
      <c r="F3" s="220"/>
      <c r="G3" s="220"/>
      <c r="H3" s="221"/>
      <c r="I3" s="222" t="s">
        <v>132</v>
      </c>
      <c r="J3" s="220"/>
      <c r="K3" s="220"/>
      <c r="L3" s="220"/>
      <c r="M3" s="220"/>
      <c r="N3" s="221"/>
      <c r="O3" s="93"/>
      <c r="P3" s="93"/>
      <c r="Q3" s="93"/>
      <c r="R3" s="93"/>
      <c r="S3" s="93"/>
      <c r="T3" s="93"/>
      <c r="U3" s="93"/>
      <c r="V3" s="93"/>
      <c r="W3" s="93"/>
      <c r="X3" s="93"/>
      <c r="Y3" s="93"/>
      <c r="Z3" s="93"/>
      <c r="AA3" s="93"/>
    </row>
    <row r="4" spans="1:27" s="74" customFormat="1" ht="11.45" customHeight="1">
      <c r="A4" s="212" t="s">
        <v>28</v>
      </c>
      <c r="B4" s="213" t="s">
        <v>116</v>
      </c>
      <c r="C4" s="213" t="s">
        <v>1</v>
      </c>
      <c r="D4" s="217" t="s">
        <v>33</v>
      </c>
      <c r="E4" s="217" t="s">
        <v>34</v>
      </c>
      <c r="F4" s="223" t="s">
        <v>2</v>
      </c>
      <c r="G4" s="223"/>
      <c r="H4" s="224"/>
      <c r="I4" s="225" t="s">
        <v>2</v>
      </c>
      <c r="J4" s="223"/>
      <c r="K4" s="223"/>
      <c r="L4" s="223"/>
      <c r="M4" s="223" t="s">
        <v>35</v>
      </c>
      <c r="N4" s="224" t="s">
        <v>36</v>
      </c>
      <c r="O4" s="93"/>
      <c r="P4" s="93"/>
      <c r="Q4" s="93"/>
      <c r="R4" s="93"/>
      <c r="S4" s="93"/>
      <c r="T4" s="93"/>
      <c r="U4" s="93"/>
      <c r="V4" s="93"/>
      <c r="W4" s="93"/>
      <c r="X4" s="93"/>
      <c r="Y4" s="93"/>
      <c r="Z4" s="93"/>
      <c r="AA4" s="93"/>
    </row>
    <row r="5" spans="1:27" s="74" customFormat="1" ht="11.45" customHeight="1">
      <c r="A5" s="212"/>
      <c r="B5" s="213"/>
      <c r="C5" s="213"/>
      <c r="D5" s="217"/>
      <c r="E5" s="217"/>
      <c r="F5" s="223"/>
      <c r="G5" s="223"/>
      <c r="H5" s="224"/>
      <c r="I5" s="225"/>
      <c r="J5" s="223"/>
      <c r="K5" s="223"/>
      <c r="L5" s="223"/>
      <c r="M5" s="223"/>
      <c r="N5" s="224"/>
      <c r="O5" s="93"/>
      <c r="P5" s="93"/>
      <c r="Q5" s="93"/>
      <c r="R5" s="93"/>
      <c r="S5" s="93"/>
      <c r="T5" s="93"/>
      <c r="U5" s="93"/>
      <c r="V5" s="93"/>
      <c r="W5" s="93"/>
      <c r="X5" s="93"/>
      <c r="Y5" s="93"/>
      <c r="Z5" s="93"/>
      <c r="AA5" s="93"/>
    </row>
    <row r="6" spans="1:27" s="74" customFormat="1" ht="11.45" customHeight="1">
      <c r="A6" s="212"/>
      <c r="B6" s="213"/>
      <c r="C6" s="213"/>
      <c r="D6" s="217"/>
      <c r="E6" s="217"/>
      <c r="F6" s="217" t="s">
        <v>3</v>
      </c>
      <c r="G6" s="217" t="s">
        <v>970</v>
      </c>
      <c r="H6" s="216" t="s">
        <v>971</v>
      </c>
      <c r="I6" s="212" t="s">
        <v>972</v>
      </c>
      <c r="J6" s="217" t="s">
        <v>973</v>
      </c>
      <c r="K6" s="217" t="s">
        <v>974</v>
      </c>
      <c r="L6" s="217" t="s">
        <v>975</v>
      </c>
      <c r="M6" s="223"/>
      <c r="N6" s="224"/>
      <c r="O6" s="93"/>
      <c r="P6" s="93"/>
      <c r="Q6" s="93"/>
      <c r="R6" s="93"/>
      <c r="S6" s="93"/>
      <c r="T6" s="93"/>
      <c r="U6" s="93"/>
      <c r="V6" s="93"/>
      <c r="W6" s="93"/>
      <c r="X6" s="93"/>
      <c r="Y6" s="93"/>
      <c r="Z6" s="93"/>
      <c r="AA6" s="93"/>
    </row>
    <row r="7" spans="1:27" s="74" customFormat="1" ht="11.45" customHeight="1">
      <c r="A7" s="212"/>
      <c r="B7" s="213"/>
      <c r="C7" s="213"/>
      <c r="D7" s="217"/>
      <c r="E7" s="217"/>
      <c r="F7" s="217"/>
      <c r="G7" s="217"/>
      <c r="H7" s="216"/>
      <c r="I7" s="212"/>
      <c r="J7" s="217"/>
      <c r="K7" s="217"/>
      <c r="L7" s="217"/>
      <c r="M7" s="223"/>
      <c r="N7" s="224"/>
      <c r="O7" s="93"/>
      <c r="P7" s="93"/>
      <c r="Q7" s="93"/>
      <c r="R7" s="93"/>
      <c r="S7" s="93"/>
      <c r="T7" s="93"/>
      <c r="U7" s="93"/>
      <c r="V7" s="93"/>
      <c r="W7" s="93"/>
      <c r="X7" s="93"/>
      <c r="Y7" s="93"/>
      <c r="Z7" s="93"/>
      <c r="AA7" s="93"/>
    </row>
    <row r="8" spans="1:27" s="74" customFormat="1" ht="11.45" customHeight="1">
      <c r="A8" s="212"/>
      <c r="B8" s="213"/>
      <c r="C8" s="213"/>
      <c r="D8" s="217"/>
      <c r="E8" s="217"/>
      <c r="F8" s="217"/>
      <c r="G8" s="217"/>
      <c r="H8" s="216"/>
      <c r="I8" s="212"/>
      <c r="J8" s="217"/>
      <c r="K8" s="217"/>
      <c r="L8" s="217"/>
      <c r="M8" s="223"/>
      <c r="N8" s="224"/>
      <c r="O8" s="93"/>
      <c r="P8" s="93"/>
      <c r="Q8" s="93"/>
      <c r="R8" s="93"/>
      <c r="S8" s="93"/>
      <c r="T8" s="93"/>
      <c r="U8" s="93"/>
      <c r="V8" s="93"/>
      <c r="W8" s="93"/>
      <c r="X8" s="93"/>
      <c r="Y8" s="93"/>
      <c r="Z8" s="93"/>
      <c r="AA8" s="93"/>
    </row>
    <row r="9" spans="1:27" s="74" customFormat="1" ht="11.45" customHeight="1">
      <c r="A9" s="212"/>
      <c r="B9" s="213"/>
      <c r="C9" s="213"/>
      <c r="D9" s="217"/>
      <c r="E9" s="217"/>
      <c r="F9" s="217"/>
      <c r="G9" s="217"/>
      <c r="H9" s="216"/>
      <c r="I9" s="212"/>
      <c r="J9" s="217"/>
      <c r="K9" s="217"/>
      <c r="L9" s="217"/>
      <c r="M9" s="223"/>
      <c r="N9" s="224"/>
      <c r="O9" s="93"/>
      <c r="P9" s="93"/>
      <c r="Q9" s="93"/>
      <c r="R9" s="93"/>
      <c r="S9" s="93"/>
      <c r="T9" s="93"/>
      <c r="U9" s="93"/>
      <c r="V9" s="93"/>
      <c r="W9" s="93"/>
      <c r="X9" s="93"/>
      <c r="Y9" s="93"/>
      <c r="Z9" s="93"/>
      <c r="AA9" s="93"/>
    </row>
    <row r="10" spans="1:27" s="74" customFormat="1" ht="11.45" customHeight="1">
      <c r="A10" s="212"/>
      <c r="B10" s="213"/>
      <c r="C10" s="213"/>
      <c r="D10" s="217"/>
      <c r="E10" s="217"/>
      <c r="F10" s="217"/>
      <c r="G10" s="217"/>
      <c r="H10" s="216"/>
      <c r="I10" s="212"/>
      <c r="J10" s="217"/>
      <c r="K10" s="217"/>
      <c r="L10" s="217"/>
      <c r="M10" s="223"/>
      <c r="N10" s="224"/>
      <c r="O10" s="93"/>
      <c r="P10" s="93"/>
      <c r="Q10" s="93"/>
      <c r="R10" s="93"/>
      <c r="S10" s="93"/>
      <c r="T10" s="93"/>
      <c r="U10" s="93"/>
      <c r="V10" s="93"/>
      <c r="W10" s="93"/>
      <c r="X10" s="93"/>
      <c r="Y10" s="93"/>
      <c r="Z10" s="93"/>
      <c r="AA10" s="93"/>
    </row>
    <row r="11" spans="1:27" ht="11.45" customHeight="1">
      <c r="A11" s="212"/>
      <c r="B11" s="213"/>
      <c r="C11" s="213"/>
      <c r="D11" s="217"/>
      <c r="E11" s="217"/>
      <c r="F11" s="217"/>
      <c r="G11" s="217"/>
      <c r="H11" s="216"/>
      <c r="I11" s="212"/>
      <c r="J11" s="217"/>
      <c r="K11" s="217"/>
      <c r="L11" s="217"/>
      <c r="M11" s="223"/>
      <c r="N11" s="224"/>
    </row>
    <row r="12" spans="1:27" ht="11.45" customHeight="1">
      <c r="A12" s="212"/>
      <c r="B12" s="213"/>
      <c r="C12" s="213"/>
      <c r="D12" s="217"/>
      <c r="E12" s="217"/>
      <c r="F12" s="217"/>
      <c r="G12" s="217"/>
      <c r="H12" s="216"/>
      <c r="I12" s="212"/>
      <c r="J12" s="217"/>
      <c r="K12" s="217"/>
      <c r="L12" s="217"/>
      <c r="M12" s="223"/>
      <c r="N12" s="224"/>
    </row>
    <row r="13" spans="1:27" ht="11.45" customHeight="1">
      <c r="A13" s="212"/>
      <c r="B13" s="213"/>
      <c r="C13" s="213"/>
      <c r="D13" s="217"/>
      <c r="E13" s="217"/>
      <c r="F13" s="217"/>
      <c r="G13" s="217"/>
      <c r="H13" s="216"/>
      <c r="I13" s="212"/>
      <c r="J13" s="217"/>
      <c r="K13" s="217"/>
      <c r="L13" s="217"/>
      <c r="M13" s="223"/>
      <c r="N13" s="224"/>
    </row>
    <row r="14" spans="1:27" ht="11.45" customHeight="1">
      <c r="A14" s="212"/>
      <c r="B14" s="213"/>
      <c r="C14" s="213"/>
      <c r="D14" s="217"/>
      <c r="E14" s="217"/>
      <c r="F14" s="217" t="s">
        <v>0</v>
      </c>
      <c r="G14" s="217"/>
      <c r="H14" s="216"/>
      <c r="I14" s="212" t="s">
        <v>0</v>
      </c>
      <c r="J14" s="217"/>
      <c r="K14" s="217"/>
      <c r="L14" s="217"/>
      <c r="M14" s="223"/>
      <c r="N14" s="224"/>
    </row>
    <row r="15" spans="1:27" ht="11.45" customHeight="1">
      <c r="A15" s="212"/>
      <c r="B15" s="213"/>
      <c r="C15" s="213"/>
      <c r="D15" s="217"/>
      <c r="E15" s="217"/>
      <c r="F15" s="217"/>
      <c r="G15" s="217"/>
      <c r="H15" s="216"/>
      <c r="I15" s="212"/>
      <c r="J15" s="217"/>
      <c r="K15" s="217"/>
      <c r="L15" s="217"/>
      <c r="M15" s="223"/>
      <c r="N15" s="224"/>
    </row>
    <row r="16" spans="1:27" ht="11.45" customHeight="1">
      <c r="A16" s="212"/>
      <c r="B16" s="213"/>
      <c r="C16" s="213"/>
      <c r="D16" s="217"/>
      <c r="E16" s="217"/>
      <c r="F16" s="217"/>
      <c r="G16" s="217"/>
      <c r="H16" s="216"/>
      <c r="I16" s="212"/>
      <c r="J16" s="217"/>
      <c r="K16" s="217"/>
      <c r="L16" s="217"/>
      <c r="M16" s="223"/>
      <c r="N16" s="224"/>
    </row>
    <row r="17" spans="1:27" s="83" customFormat="1" ht="11.45" customHeight="1">
      <c r="A17" s="64">
        <v>1</v>
      </c>
      <c r="B17" s="65">
        <v>2</v>
      </c>
      <c r="C17" s="66">
        <v>3</v>
      </c>
      <c r="D17" s="66">
        <v>4</v>
      </c>
      <c r="E17" s="66">
        <v>5</v>
      </c>
      <c r="F17" s="66">
        <v>6</v>
      </c>
      <c r="G17" s="66">
        <v>7</v>
      </c>
      <c r="H17" s="67">
        <v>8</v>
      </c>
      <c r="I17" s="89">
        <v>9</v>
      </c>
      <c r="J17" s="66">
        <v>10</v>
      </c>
      <c r="K17" s="66">
        <v>11</v>
      </c>
      <c r="L17" s="66">
        <v>12</v>
      </c>
      <c r="M17" s="66">
        <v>13</v>
      </c>
      <c r="N17" s="67">
        <v>14</v>
      </c>
      <c r="O17" s="92"/>
      <c r="P17" s="92"/>
      <c r="Q17" s="92"/>
      <c r="R17" s="92"/>
      <c r="S17" s="92"/>
      <c r="T17" s="92"/>
      <c r="U17" s="92"/>
      <c r="V17" s="92"/>
      <c r="W17" s="92"/>
      <c r="X17" s="92"/>
      <c r="Y17" s="92"/>
      <c r="Z17" s="92"/>
      <c r="AA17" s="92"/>
    </row>
    <row r="18" spans="1:27" s="71" customFormat="1" ht="20.100000000000001" customHeight="1">
      <c r="A18" s="88"/>
      <c r="B18" s="84"/>
      <c r="C18" s="231" t="s">
        <v>969</v>
      </c>
      <c r="D18" s="232"/>
      <c r="E18" s="232"/>
      <c r="F18" s="232"/>
      <c r="G18" s="232"/>
      <c r="H18" s="232"/>
      <c r="I18" s="232" t="s">
        <v>969</v>
      </c>
      <c r="J18" s="232"/>
      <c r="K18" s="232"/>
      <c r="L18" s="232"/>
      <c r="M18" s="232"/>
      <c r="N18" s="232"/>
      <c r="O18" s="95"/>
      <c r="P18" s="95"/>
      <c r="Q18" s="95"/>
      <c r="R18" s="95"/>
      <c r="S18" s="95"/>
      <c r="T18" s="95"/>
      <c r="U18" s="95"/>
      <c r="V18" s="95"/>
      <c r="W18" s="95"/>
      <c r="X18" s="95"/>
      <c r="Y18" s="95"/>
      <c r="Z18" s="95"/>
      <c r="AA18" s="96"/>
    </row>
    <row r="19" spans="1:27" s="71" customFormat="1" ht="11.1" customHeight="1">
      <c r="A19" s="69">
        <f>IF(B19&lt;&gt;"",COUNTA($B$19:B19),"")</f>
        <v>1</v>
      </c>
      <c r="B19" s="78" t="s">
        <v>70</v>
      </c>
      <c r="C19" s="161">
        <v>77102</v>
      </c>
      <c r="D19" s="161">
        <v>15005</v>
      </c>
      <c r="E19" s="161">
        <v>5814</v>
      </c>
      <c r="F19" s="161">
        <v>1</v>
      </c>
      <c r="G19" s="161">
        <v>11</v>
      </c>
      <c r="H19" s="161">
        <v>49</v>
      </c>
      <c r="I19" s="161">
        <v>539</v>
      </c>
      <c r="J19" s="161">
        <v>1729</v>
      </c>
      <c r="K19" s="161">
        <v>966</v>
      </c>
      <c r="L19" s="161">
        <v>2519</v>
      </c>
      <c r="M19" s="161">
        <v>1848</v>
      </c>
      <c r="N19" s="161">
        <v>54435</v>
      </c>
      <c r="O19" s="95"/>
      <c r="P19" s="95"/>
      <c r="Q19" s="95"/>
      <c r="R19" s="95"/>
      <c r="S19" s="95"/>
      <c r="T19" s="95"/>
      <c r="U19" s="95"/>
      <c r="V19" s="95"/>
      <c r="W19" s="95"/>
      <c r="X19" s="95"/>
      <c r="Y19" s="95"/>
      <c r="Z19" s="95"/>
      <c r="AA19" s="96"/>
    </row>
    <row r="20" spans="1:27" s="71" customFormat="1" ht="11.1" customHeight="1">
      <c r="A20" s="69">
        <f>IF(B20&lt;&gt;"",COUNTA($B$19:B20),"")</f>
        <v>2</v>
      </c>
      <c r="B20" s="78" t="s">
        <v>71</v>
      </c>
      <c r="C20" s="161">
        <v>72253</v>
      </c>
      <c r="D20" s="161">
        <v>9622</v>
      </c>
      <c r="E20" s="161">
        <v>897</v>
      </c>
      <c r="F20" s="161">
        <v>6</v>
      </c>
      <c r="G20" s="161">
        <v>28</v>
      </c>
      <c r="H20" s="161">
        <v>109</v>
      </c>
      <c r="I20" s="161">
        <v>90</v>
      </c>
      <c r="J20" s="161">
        <v>141</v>
      </c>
      <c r="K20" s="161">
        <v>358</v>
      </c>
      <c r="L20" s="161">
        <v>164</v>
      </c>
      <c r="M20" s="161">
        <v>146</v>
      </c>
      <c r="N20" s="161">
        <v>61588</v>
      </c>
      <c r="O20" s="95"/>
      <c r="P20" s="95"/>
      <c r="Q20" s="95"/>
      <c r="R20" s="95"/>
      <c r="S20" s="95"/>
      <c r="T20" s="95"/>
      <c r="U20" s="95"/>
      <c r="V20" s="95"/>
      <c r="W20" s="95"/>
      <c r="X20" s="95"/>
      <c r="Y20" s="95"/>
      <c r="Z20" s="95"/>
      <c r="AA20" s="96"/>
    </row>
    <row r="21" spans="1:27" s="71" customFormat="1" ht="21.6" customHeight="1">
      <c r="A21" s="69">
        <f>IF(B21&lt;&gt;"",COUNTA($B$19:B21),"")</f>
        <v>3</v>
      </c>
      <c r="B21" s="79" t="s">
        <v>628</v>
      </c>
      <c r="C21" s="161">
        <v>1183327</v>
      </c>
      <c r="D21" s="161">
        <v>247707</v>
      </c>
      <c r="E21" s="161" t="s">
        <v>8</v>
      </c>
      <c r="F21" s="161" t="s">
        <v>8</v>
      </c>
      <c r="G21" s="161" t="s">
        <v>8</v>
      </c>
      <c r="H21" s="161" t="s">
        <v>8</v>
      </c>
      <c r="I21" s="161" t="s">
        <v>8</v>
      </c>
      <c r="J21" s="161" t="s">
        <v>8</v>
      </c>
      <c r="K21" s="161" t="s">
        <v>8</v>
      </c>
      <c r="L21" s="161" t="s">
        <v>8</v>
      </c>
      <c r="M21" s="161" t="s">
        <v>8</v>
      </c>
      <c r="N21" s="161">
        <v>935619</v>
      </c>
      <c r="O21" s="95"/>
      <c r="P21" s="95"/>
      <c r="Q21" s="95"/>
      <c r="R21" s="95"/>
      <c r="S21" s="95"/>
      <c r="T21" s="95"/>
      <c r="U21" s="95"/>
      <c r="V21" s="95"/>
      <c r="W21" s="95"/>
      <c r="X21" s="95"/>
      <c r="Y21" s="95"/>
      <c r="Z21" s="95"/>
      <c r="AA21" s="96"/>
    </row>
    <row r="22" spans="1:27" s="71" customFormat="1" ht="11.1" customHeight="1">
      <c r="A22" s="69">
        <f>IF(B22&lt;&gt;"",COUNTA($B$19:B22),"")</f>
        <v>4</v>
      </c>
      <c r="B22" s="78" t="s">
        <v>72</v>
      </c>
      <c r="C22" s="161" t="s">
        <v>8</v>
      </c>
      <c r="D22" s="161" t="s">
        <v>8</v>
      </c>
      <c r="E22" s="161" t="s">
        <v>8</v>
      </c>
      <c r="F22" s="161" t="s">
        <v>8</v>
      </c>
      <c r="G22" s="161" t="s">
        <v>8</v>
      </c>
      <c r="H22" s="161" t="s">
        <v>8</v>
      </c>
      <c r="I22" s="161" t="s">
        <v>8</v>
      </c>
      <c r="J22" s="161" t="s">
        <v>8</v>
      </c>
      <c r="K22" s="161" t="s">
        <v>8</v>
      </c>
      <c r="L22" s="161" t="s">
        <v>8</v>
      </c>
      <c r="M22" s="161" t="s">
        <v>8</v>
      </c>
      <c r="N22" s="161" t="s">
        <v>8</v>
      </c>
      <c r="O22" s="95"/>
      <c r="P22" s="95"/>
      <c r="Q22" s="95"/>
      <c r="R22" s="95"/>
      <c r="S22" s="95"/>
      <c r="T22" s="95"/>
      <c r="U22" s="95"/>
      <c r="V22" s="95"/>
      <c r="W22" s="95"/>
      <c r="X22" s="95"/>
      <c r="Y22" s="95"/>
      <c r="Z22" s="95"/>
      <c r="AA22" s="96"/>
    </row>
    <row r="23" spans="1:27" s="71" customFormat="1" ht="11.1" customHeight="1">
      <c r="A23" s="69">
        <f>IF(B23&lt;&gt;"",COUNTA($B$19:B23),"")</f>
        <v>5</v>
      </c>
      <c r="B23" s="78" t="s">
        <v>73</v>
      </c>
      <c r="C23" s="161">
        <v>76736</v>
      </c>
      <c r="D23" s="161">
        <v>27160</v>
      </c>
      <c r="E23" s="161">
        <v>2380</v>
      </c>
      <c r="F23" s="161">
        <v>12</v>
      </c>
      <c r="G23" s="161">
        <v>38</v>
      </c>
      <c r="H23" s="161">
        <v>78</v>
      </c>
      <c r="I23" s="161">
        <v>146</v>
      </c>
      <c r="J23" s="161">
        <v>519</v>
      </c>
      <c r="K23" s="161">
        <v>726</v>
      </c>
      <c r="L23" s="161">
        <v>862</v>
      </c>
      <c r="M23" s="161">
        <v>155</v>
      </c>
      <c r="N23" s="161">
        <v>47040</v>
      </c>
      <c r="O23" s="95"/>
      <c r="P23" s="95"/>
      <c r="Q23" s="95"/>
      <c r="R23" s="95"/>
      <c r="S23" s="95"/>
      <c r="T23" s="95"/>
      <c r="U23" s="95"/>
      <c r="V23" s="95"/>
      <c r="W23" s="95"/>
      <c r="X23" s="95"/>
      <c r="Y23" s="95"/>
      <c r="Z23" s="95"/>
      <c r="AA23" s="96"/>
    </row>
    <row r="24" spans="1:27" s="71" customFormat="1" ht="11.1" customHeight="1">
      <c r="A24" s="69">
        <f>IF(B24&lt;&gt;"",COUNTA($B$19:B24),"")</f>
        <v>6</v>
      </c>
      <c r="B24" s="78" t="s">
        <v>74</v>
      </c>
      <c r="C24" s="161">
        <v>780</v>
      </c>
      <c r="D24" s="161">
        <v>43</v>
      </c>
      <c r="E24" s="161">
        <v>184</v>
      </c>
      <c r="F24" s="161">
        <v>2</v>
      </c>
      <c r="G24" s="161">
        <v>6</v>
      </c>
      <c r="H24" s="161" t="s">
        <v>8</v>
      </c>
      <c r="I24" s="161" t="s">
        <v>8</v>
      </c>
      <c r="J24" s="161">
        <v>89</v>
      </c>
      <c r="K24" s="161">
        <v>54</v>
      </c>
      <c r="L24" s="161">
        <v>33</v>
      </c>
      <c r="M24" s="161">
        <v>153</v>
      </c>
      <c r="N24" s="161">
        <v>400</v>
      </c>
      <c r="O24" s="95"/>
      <c r="P24" s="95"/>
      <c r="Q24" s="95"/>
      <c r="R24" s="95"/>
      <c r="S24" s="95"/>
      <c r="T24" s="95"/>
      <c r="U24" s="95"/>
      <c r="V24" s="95"/>
      <c r="W24" s="95"/>
      <c r="X24" s="95"/>
      <c r="Y24" s="95"/>
      <c r="Z24" s="95"/>
      <c r="AA24" s="96"/>
    </row>
    <row r="25" spans="1:27" s="71" customFormat="1" ht="20.100000000000001" customHeight="1">
      <c r="A25" s="70">
        <f>IF(B25&lt;&gt;"",COUNTA($B$19:B25),"")</f>
        <v>7</v>
      </c>
      <c r="B25" s="80" t="s">
        <v>75</v>
      </c>
      <c r="C25" s="162">
        <v>1408638</v>
      </c>
      <c r="D25" s="162">
        <v>299452</v>
      </c>
      <c r="E25" s="162">
        <v>8907</v>
      </c>
      <c r="F25" s="162">
        <v>17</v>
      </c>
      <c r="G25" s="162">
        <v>70</v>
      </c>
      <c r="H25" s="162">
        <v>236</v>
      </c>
      <c r="I25" s="162">
        <v>775</v>
      </c>
      <c r="J25" s="162">
        <v>2300</v>
      </c>
      <c r="K25" s="162">
        <v>1997</v>
      </c>
      <c r="L25" s="162">
        <v>3512</v>
      </c>
      <c r="M25" s="162">
        <v>1997</v>
      </c>
      <c r="N25" s="162">
        <v>1098283</v>
      </c>
      <c r="O25" s="95"/>
      <c r="P25" s="95"/>
      <c r="Q25" s="95"/>
      <c r="R25" s="95"/>
      <c r="S25" s="95"/>
      <c r="T25" s="95"/>
      <c r="U25" s="95"/>
      <c r="V25" s="95"/>
      <c r="W25" s="95"/>
      <c r="X25" s="95"/>
      <c r="Y25" s="95"/>
      <c r="Z25" s="95"/>
      <c r="AA25" s="96"/>
    </row>
    <row r="26" spans="1:27" s="71" customFormat="1" ht="21.6" customHeight="1">
      <c r="A26" s="69">
        <f>IF(B26&lt;&gt;"",COUNTA($B$19:B26),"")</f>
        <v>8</v>
      </c>
      <c r="B26" s="79" t="s">
        <v>76</v>
      </c>
      <c r="C26" s="161">
        <v>3333</v>
      </c>
      <c r="D26" s="161">
        <v>90</v>
      </c>
      <c r="E26" s="161">
        <v>3213</v>
      </c>
      <c r="F26" s="161" t="s">
        <v>8</v>
      </c>
      <c r="G26" s="161" t="s">
        <v>8</v>
      </c>
      <c r="H26" s="161" t="s">
        <v>8</v>
      </c>
      <c r="I26" s="161">
        <v>3173</v>
      </c>
      <c r="J26" s="161">
        <v>2</v>
      </c>
      <c r="K26" s="161">
        <v>31</v>
      </c>
      <c r="L26" s="161">
        <v>7</v>
      </c>
      <c r="M26" s="161" t="s">
        <v>8</v>
      </c>
      <c r="N26" s="161">
        <v>30</v>
      </c>
      <c r="O26" s="95"/>
      <c r="P26" s="95"/>
      <c r="Q26" s="95"/>
      <c r="R26" s="95"/>
      <c r="S26" s="95"/>
      <c r="T26" s="95"/>
      <c r="U26" s="95"/>
      <c r="V26" s="95"/>
      <c r="W26" s="95"/>
      <c r="X26" s="95"/>
      <c r="Y26" s="95"/>
      <c r="Z26" s="95"/>
      <c r="AA26" s="96"/>
    </row>
    <row r="27" spans="1:27" s="71" customFormat="1" ht="11.1" customHeight="1">
      <c r="A27" s="69">
        <f>IF(B27&lt;&gt;"",COUNTA($B$19:B27),"")</f>
        <v>9</v>
      </c>
      <c r="B27" s="78" t="s">
        <v>77</v>
      </c>
      <c r="C27" s="161">
        <v>3184</v>
      </c>
      <c r="D27" s="161" t="s">
        <v>8</v>
      </c>
      <c r="E27" s="161">
        <v>3184</v>
      </c>
      <c r="F27" s="161" t="s">
        <v>8</v>
      </c>
      <c r="G27" s="161" t="s">
        <v>8</v>
      </c>
      <c r="H27" s="161" t="s">
        <v>8</v>
      </c>
      <c r="I27" s="161">
        <v>3165</v>
      </c>
      <c r="J27" s="161" t="s">
        <v>8</v>
      </c>
      <c r="K27" s="161">
        <v>18</v>
      </c>
      <c r="L27" s="161" t="s">
        <v>8</v>
      </c>
      <c r="M27" s="161" t="s">
        <v>8</v>
      </c>
      <c r="N27" s="161" t="s">
        <v>8</v>
      </c>
      <c r="O27" s="95"/>
      <c r="P27" s="95"/>
      <c r="Q27" s="95"/>
      <c r="R27" s="95"/>
      <c r="S27" s="95"/>
      <c r="T27" s="95"/>
      <c r="U27" s="95"/>
      <c r="V27" s="95"/>
      <c r="W27" s="95"/>
      <c r="X27" s="95"/>
      <c r="Y27" s="95"/>
      <c r="Z27" s="95"/>
      <c r="AA27" s="96"/>
    </row>
    <row r="28" spans="1:27" s="71" customFormat="1" ht="11.1" customHeight="1">
      <c r="A28" s="69">
        <f>IF(B28&lt;&gt;"",COUNTA($B$19:B28),"")</f>
        <v>10</v>
      </c>
      <c r="B28" s="78" t="s">
        <v>78</v>
      </c>
      <c r="C28" s="161" t="s">
        <v>8</v>
      </c>
      <c r="D28" s="161" t="s">
        <v>8</v>
      </c>
      <c r="E28" s="161" t="s">
        <v>8</v>
      </c>
      <c r="F28" s="161" t="s">
        <v>8</v>
      </c>
      <c r="G28" s="161" t="s">
        <v>8</v>
      </c>
      <c r="H28" s="161" t="s">
        <v>8</v>
      </c>
      <c r="I28" s="161" t="s">
        <v>8</v>
      </c>
      <c r="J28" s="161" t="s">
        <v>8</v>
      </c>
      <c r="K28" s="161" t="s">
        <v>8</v>
      </c>
      <c r="L28" s="161" t="s">
        <v>8</v>
      </c>
      <c r="M28" s="161" t="s">
        <v>8</v>
      </c>
      <c r="N28" s="161" t="s">
        <v>8</v>
      </c>
      <c r="O28" s="95"/>
      <c r="P28" s="95"/>
      <c r="Q28" s="95"/>
      <c r="R28" s="95"/>
      <c r="S28" s="95"/>
      <c r="T28" s="95"/>
      <c r="U28" s="95"/>
      <c r="V28" s="95"/>
      <c r="W28" s="95"/>
      <c r="X28" s="95"/>
      <c r="Y28" s="95"/>
      <c r="Z28" s="95"/>
      <c r="AA28" s="96"/>
    </row>
    <row r="29" spans="1:27" s="71" customFormat="1" ht="11.1" customHeight="1">
      <c r="A29" s="69">
        <f>IF(B29&lt;&gt;"",COUNTA($B$19:B29),"")</f>
        <v>11</v>
      </c>
      <c r="B29" s="78" t="s">
        <v>79</v>
      </c>
      <c r="C29" s="161">
        <v>331</v>
      </c>
      <c r="D29" s="161">
        <v>196</v>
      </c>
      <c r="E29" s="161" t="s">
        <v>8</v>
      </c>
      <c r="F29" s="161" t="s">
        <v>8</v>
      </c>
      <c r="G29" s="161" t="s">
        <v>8</v>
      </c>
      <c r="H29" s="161" t="s">
        <v>8</v>
      </c>
      <c r="I29" s="161" t="s">
        <v>8</v>
      </c>
      <c r="J29" s="161" t="s">
        <v>8</v>
      </c>
      <c r="K29" s="161" t="s">
        <v>8</v>
      </c>
      <c r="L29" s="161" t="s">
        <v>8</v>
      </c>
      <c r="M29" s="161">
        <v>1</v>
      </c>
      <c r="N29" s="161">
        <v>134</v>
      </c>
      <c r="O29" s="95"/>
      <c r="P29" s="95"/>
      <c r="Q29" s="95"/>
      <c r="R29" s="95"/>
      <c r="S29" s="95"/>
      <c r="T29" s="95"/>
      <c r="U29" s="95"/>
      <c r="V29" s="95"/>
      <c r="W29" s="95"/>
      <c r="X29" s="95"/>
      <c r="Y29" s="95"/>
      <c r="Z29" s="95"/>
      <c r="AA29" s="96"/>
    </row>
    <row r="30" spans="1:27" s="71" customFormat="1" ht="11.1" customHeight="1">
      <c r="A30" s="69">
        <f>IF(B30&lt;&gt;"",COUNTA($B$19:B30),"")</f>
        <v>12</v>
      </c>
      <c r="B30" s="78" t="s">
        <v>74</v>
      </c>
      <c r="C30" s="161" t="s">
        <v>8</v>
      </c>
      <c r="D30" s="161" t="s">
        <v>8</v>
      </c>
      <c r="E30" s="161" t="s">
        <v>8</v>
      </c>
      <c r="F30" s="161" t="s">
        <v>8</v>
      </c>
      <c r="G30" s="161" t="s">
        <v>8</v>
      </c>
      <c r="H30" s="161" t="s">
        <v>8</v>
      </c>
      <c r="I30" s="161" t="s">
        <v>8</v>
      </c>
      <c r="J30" s="161" t="s">
        <v>8</v>
      </c>
      <c r="K30" s="161" t="s">
        <v>8</v>
      </c>
      <c r="L30" s="161" t="s">
        <v>8</v>
      </c>
      <c r="M30" s="161" t="s">
        <v>8</v>
      </c>
      <c r="N30" s="161" t="s">
        <v>8</v>
      </c>
      <c r="O30" s="95"/>
      <c r="P30" s="95"/>
      <c r="Q30" s="95"/>
      <c r="R30" s="95"/>
      <c r="S30" s="95"/>
      <c r="T30" s="95"/>
      <c r="U30" s="95"/>
      <c r="V30" s="95"/>
      <c r="W30" s="95"/>
      <c r="X30" s="95"/>
      <c r="Y30" s="95"/>
      <c r="Z30" s="95"/>
      <c r="AA30" s="96"/>
    </row>
    <row r="31" spans="1:27" s="71" customFormat="1" ht="20.100000000000001" customHeight="1">
      <c r="A31" s="70">
        <f>IF(B31&lt;&gt;"",COUNTA($B$19:B31),"")</f>
        <v>13</v>
      </c>
      <c r="B31" s="80" t="s">
        <v>80</v>
      </c>
      <c r="C31" s="162">
        <v>3664</v>
      </c>
      <c r="D31" s="162">
        <v>285</v>
      </c>
      <c r="E31" s="162">
        <v>3213</v>
      </c>
      <c r="F31" s="162" t="s">
        <v>8</v>
      </c>
      <c r="G31" s="162" t="s">
        <v>8</v>
      </c>
      <c r="H31" s="162" t="s">
        <v>8</v>
      </c>
      <c r="I31" s="162">
        <v>3173</v>
      </c>
      <c r="J31" s="162">
        <v>2</v>
      </c>
      <c r="K31" s="162">
        <v>31</v>
      </c>
      <c r="L31" s="162">
        <v>7</v>
      </c>
      <c r="M31" s="162">
        <v>1</v>
      </c>
      <c r="N31" s="162">
        <v>164</v>
      </c>
      <c r="O31" s="95"/>
      <c r="P31" s="95"/>
      <c r="Q31" s="95"/>
      <c r="R31" s="95"/>
      <c r="S31" s="95"/>
      <c r="T31" s="95"/>
      <c r="U31" s="95"/>
      <c r="V31" s="95"/>
      <c r="W31" s="95"/>
      <c r="X31" s="95"/>
      <c r="Y31" s="95"/>
      <c r="Z31" s="95"/>
      <c r="AA31" s="96"/>
    </row>
    <row r="32" spans="1:27" s="71" customFormat="1" ht="20.100000000000001" customHeight="1">
      <c r="A32" s="70">
        <f>IF(B32&lt;&gt;"",COUNTA($B$19:B32),"")</f>
        <v>14</v>
      </c>
      <c r="B32" s="80" t="s">
        <v>81</v>
      </c>
      <c r="C32" s="162">
        <v>1412303</v>
      </c>
      <c r="D32" s="162">
        <v>299737</v>
      </c>
      <c r="E32" s="162">
        <v>12121</v>
      </c>
      <c r="F32" s="162">
        <v>17</v>
      </c>
      <c r="G32" s="162">
        <v>70</v>
      </c>
      <c r="H32" s="162">
        <v>236</v>
      </c>
      <c r="I32" s="162">
        <v>3949</v>
      </c>
      <c r="J32" s="162">
        <v>2302</v>
      </c>
      <c r="K32" s="162">
        <v>2028</v>
      </c>
      <c r="L32" s="162">
        <v>3519</v>
      </c>
      <c r="M32" s="162">
        <v>1998</v>
      </c>
      <c r="N32" s="162">
        <v>1098447</v>
      </c>
      <c r="O32" s="95"/>
      <c r="P32" s="95"/>
      <c r="Q32" s="95"/>
      <c r="R32" s="95"/>
      <c r="S32" s="95"/>
      <c r="T32" s="95"/>
      <c r="U32" s="95"/>
      <c r="V32" s="95"/>
      <c r="W32" s="95"/>
      <c r="X32" s="95"/>
      <c r="Y32" s="95"/>
      <c r="Z32" s="95"/>
      <c r="AA32" s="96"/>
    </row>
    <row r="33" spans="1:27" s="71" customFormat="1" ht="11.1" customHeight="1">
      <c r="A33" s="69">
        <f>IF(B33&lt;&gt;"",COUNTA($B$19:B33),"")</f>
        <v>15</v>
      </c>
      <c r="B33" s="78" t="s">
        <v>82</v>
      </c>
      <c r="C33" s="161" t="s">
        <v>8</v>
      </c>
      <c r="D33" s="161" t="s">
        <v>8</v>
      </c>
      <c r="E33" s="161" t="s">
        <v>8</v>
      </c>
      <c r="F33" s="161" t="s">
        <v>8</v>
      </c>
      <c r="G33" s="161" t="s">
        <v>8</v>
      </c>
      <c r="H33" s="161" t="s">
        <v>8</v>
      </c>
      <c r="I33" s="161" t="s">
        <v>8</v>
      </c>
      <c r="J33" s="161" t="s">
        <v>8</v>
      </c>
      <c r="K33" s="161" t="s">
        <v>8</v>
      </c>
      <c r="L33" s="161" t="s">
        <v>8</v>
      </c>
      <c r="M33" s="161" t="s">
        <v>8</v>
      </c>
      <c r="N33" s="161" t="s">
        <v>8</v>
      </c>
      <c r="O33" s="95"/>
      <c r="P33" s="95"/>
      <c r="Q33" s="95"/>
      <c r="R33" s="95"/>
      <c r="S33" s="95"/>
      <c r="T33" s="95"/>
      <c r="U33" s="95"/>
      <c r="V33" s="95"/>
      <c r="W33" s="95"/>
      <c r="X33" s="95"/>
      <c r="Y33" s="95"/>
      <c r="Z33" s="95"/>
      <c r="AA33" s="96"/>
    </row>
    <row r="34" spans="1:27" s="71" customFormat="1" ht="11.1" customHeight="1">
      <c r="A34" s="69">
        <f>IF(B34&lt;&gt;"",COUNTA($B$19:B34),"")</f>
        <v>16</v>
      </c>
      <c r="B34" s="78" t="s">
        <v>83</v>
      </c>
      <c r="C34" s="161" t="s">
        <v>8</v>
      </c>
      <c r="D34" s="161" t="s">
        <v>8</v>
      </c>
      <c r="E34" s="161" t="s">
        <v>8</v>
      </c>
      <c r="F34" s="161" t="s">
        <v>8</v>
      </c>
      <c r="G34" s="161" t="s">
        <v>8</v>
      </c>
      <c r="H34" s="161" t="s">
        <v>8</v>
      </c>
      <c r="I34" s="161" t="s">
        <v>8</v>
      </c>
      <c r="J34" s="161" t="s">
        <v>8</v>
      </c>
      <c r="K34" s="161" t="s">
        <v>8</v>
      </c>
      <c r="L34" s="161" t="s">
        <v>8</v>
      </c>
      <c r="M34" s="161" t="s">
        <v>8</v>
      </c>
      <c r="N34" s="161" t="s">
        <v>8</v>
      </c>
      <c r="O34" s="95"/>
      <c r="P34" s="95"/>
      <c r="Q34" s="95"/>
      <c r="R34" s="95"/>
      <c r="S34" s="95"/>
      <c r="T34" s="95"/>
      <c r="U34" s="95"/>
      <c r="V34" s="95"/>
      <c r="W34" s="95"/>
      <c r="X34" s="95"/>
      <c r="Y34" s="95"/>
      <c r="Z34" s="95"/>
      <c r="AA34" s="96"/>
    </row>
    <row r="35" spans="1:27" s="71" customFormat="1" ht="11.1" customHeight="1">
      <c r="A35" s="69">
        <f>IF(B35&lt;&gt;"",COUNTA($B$19:B35),"")</f>
        <v>17</v>
      </c>
      <c r="B35" s="78" t="s">
        <v>99</v>
      </c>
      <c r="C35" s="161" t="s">
        <v>8</v>
      </c>
      <c r="D35" s="161" t="s">
        <v>8</v>
      </c>
      <c r="E35" s="161" t="s">
        <v>8</v>
      </c>
      <c r="F35" s="161" t="s">
        <v>8</v>
      </c>
      <c r="G35" s="161" t="s">
        <v>8</v>
      </c>
      <c r="H35" s="161" t="s">
        <v>8</v>
      </c>
      <c r="I35" s="161" t="s">
        <v>8</v>
      </c>
      <c r="J35" s="161" t="s">
        <v>8</v>
      </c>
      <c r="K35" s="161" t="s">
        <v>8</v>
      </c>
      <c r="L35" s="161" t="s">
        <v>8</v>
      </c>
      <c r="M35" s="161" t="s">
        <v>8</v>
      </c>
      <c r="N35" s="161" t="s">
        <v>8</v>
      </c>
      <c r="O35" s="95"/>
      <c r="P35" s="95"/>
      <c r="Q35" s="95"/>
      <c r="R35" s="95"/>
      <c r="S35" s="95"/>
      <c r="T35" s="95"/>
      <c r="U35" s="95"/>
      <c r="V35" s="95"/>
      <c r="W35" s="95"/>
      <c r="X35" s="95"/>
      <c r="Y35" s="95"/>
      <c r="Z35" s="95"/>
      <c r="AA35" s="96"/>
    </row>
    <row r="36" spans="1:27" s="71" customFormat="1" ht="11.1" customHeight="1">
      <c r="A36" s="69">
        <f>IF(B36&lt;&gt;"",COUNTA($B$19:B36),"")</f>
        <v>18</v>
      </c>
      <c r="B36" s="78" t="s">
        <v>100</v>
      </c>
      <c r="C36" s="161" t="s">
        <v>8</v>
      </c>
      <c r="D36" s="161" t="s">
        <v>8</v>
      </c>
      <c r="E36" s="161" t="s">
        <v>8</v>
      </c>
      <c r="F36" s="161" t="s">
        <v>8</v>
      </c>
      <c r="G36" s="161" t="s">
        <v>8</v>
      </c>
      <c r="H36" s="161" t="s">
        <v>8</v>
      </c>
      <c r="I36" s="161" t="s">
        <v>8</v>
      </c>
      <c r="J36" s="161" t="s">
        <v>8</v>
      </c>
      <c r="K36" s="161" t="s">
        <v>8</v>
      </c>
      <c r="L36" s="161" t="s">
        <v>8</v>
      </c>
      <c r="M36" s="161" t="s">
        <v>8</v>
      </c>
      <c r="N36" s="161" t="s">
        <v>8</v>
      </c>
      <c r="O36" s="95"/>
      <c r="P36" s="95"/>
      <c r="Q36" s="95"/>
      <c r="R36" s="95"/>
      <c r="S36" s="95"/>
      <c r="T36" s="95"/>
      <c r="U36" s="95"/>
      <c r="V36" s="95"/>
      <c r="W36" s="95"/>
      <c r="X36" s="95"/>
      <c r="Y36" s="95"/>
      <c r="Z36" s="95"/>
      <c r="AA36" s="96"/>
    </row>
    <row r="37" spans="1:27" s="71" customFormat="1" ht="11.1" customHeight="1">
      <c r="A37" s="69">
        <f>IF(B37&lt;&gt;"",COUNTA($B$19:B37),"")</f>
        <v>19</v>
      </c>
      <c r="B37" s="78" t="s">
        <v>27</v>
      </c>
      <c r="C37" s="161" t="s">
        <v>8</v>
      </c>
      <c r="D37" s="161" t="s">
        <v>8</v>
      </c>
      <c r="E37" s="161" t="s">
        <v>8</v>
      </c>
      <c r="F37" s="161" t="s">
        <v>8</v>
      </c>
      <c r="G37" s="161" t="s">
        <v>8</v>
      </c>
      <c r="H37" s="161" t="s">
        <v>8</v>
      </c>
      <c r="I37" s="161" t="s">
        <v>8</v>
      </c>
      <c r="J37" s="161" t="s">
        <v>8</v>
      </c>
      <c r="K37" s="161" t="s">
        <v>8</v>
      </c>
      <c r="L37" s="161" t="s">
        <v>8</v>
      </c>
      <c r="M37" s="161" t="s">
        <v>8</v>
      </c>
      <c r="N37" s="161" t="s">
        <v>8</v>
      </c>
      <c r="O37" s="95"/>
      <c r="P37" s="95"/>
      <c r="Q37" s="95"/>
      <c r="R37" s="95"/>
      <c r="S37" s="95"/>
      <c r="T37" s="95"/>
      <c r="U37" s="95"/>
      <c r="V37" s="95"/>
      <c r="W37" s="95"/>
      <c r="X37" s="95"/>
      <c r="Y37" s="95"/>
      <c r="Z37" s="95"/>
      <c r="AA37" s="96"/>
    </row>
    <row r="38" spans="1:27" s="71" customFormat="1" ht="21.6" customHeight="1">
      <c r="A38" s="69">
        <f>IF(B38&lt;&gt;"",COUNTA($B$19:B38),"")</f>
        <v>20</v>
      </c>
      <c r="B38" s="79" t="s">
        <v>84</v>
      </c>
      <c r="C38" s="161" t="s">
        <v>8</v>
      </c>
      <c r="D38" s="161" t="s">
        <v>8</v>
      </c>
      <c r="E38" s="161" t="s">
        <v>8</v>
      </c>
      <c r="F38" s="161" t="s">
        <v>8</v>
      </c>
      <c r="G38" s="161" t="s">
        <v>8</v>
      </c>
      <c r="H38" s="161" t="s">
        <v>8</v>
      </c>
      <c r="I38" s="161" t="s">
        <v>8</v>
      </c>
      <c r="J38" s="161" t="s">
        <v>8</v>
      </c>
      <c r="K38" s="161" t="s">
        <v>8</v>
      </c>
      <c r="L38" s="161" t="s">
        <v>8</v>
      </c>
      <c r="M38" s="161" t="s">
        <v>8</v>
      </c>
      <c r="N38" s="161" t="s">
        <v>8</v>
      </c>
      <c r="O38" s="95"/>
      <c r="P38" s="95"/>
      <c r="Q38" s="95"/>
      <c r="R38" s="95"/>
      <c r="S38" s="95"/>
      <c r="T38" s="95"/>
      <c r="U38" s="95"/>
      <c r="V38" s="95"/>
      <c r="W38" s="95"/>
      <c r="X38" s="95"/>
      <c r="Y38" s="95"/>
      <c r="Z38" s="95"/>
      <c r="AA38" s="96"/>
    </row>
    <row r="39" spans="1:27" s="71" customFormat="1" ht="21.6" customHeight="1">
      <c r="A39" s="69">
        <f>IF(B39&lt;&gt;"",COUNTA($B$19:B39),"")</f>
        <v>21</v>
      </c>
      <c r="B39" s="79" t="s">
        <v>85</v>
      </c>
      <c r="C39" s="161">
        <v>506627</v>
      </c>
      <c r="D39" s="161">
        <v>92495</v>
      </c>
      <c r="E39" s="161">
        <v>239</v>
      </c>
      <c r="F39" s="161" t="s">
        <v>8</v>
      </c>
      <c r="G39" s="161">
        <v>10</v>
      </c>
      <c r="H39" s="161">
        <v>8</v>
      </c>
      <c r="I39" s="161">
        <v>24</v>
      </c>
      <c r="J39" s="161">
        <v>68</v>
      </c>
      <c r="K39" s="161">
        <v>18</v>
      </c>
      <c r="L39" s="161">
        <v>110</v>
      </c>
      <c r="M39" s="161">
        <v>153</v>
      </c>
      <c r="N39" s="161">
        <v>413741</v>
      </c>
      <c r="O39" s="95"/>
      <c r="P39" s="95"/>
      <c r="Q39" s="95"/>
      <c r="R39" s="95"/>
      <c r="S39" s="95"/>
      <c r="T39" s="95"/>
      <c r="U39" s="95"/>
      <c r="V39" s="95"/>
      <c r="W39" s="95"/>
      <c r="X39" s="95"/>
      <c r="Y39" s="95"/>
      <c r="Z39" s="95"/>
      <c r="AA39" s="96"/>
    </row>
    <row r="40" spans="1:27" s="71" customFormat="1" ht="21.6" customHeight="1">
      <c r="A40" s="69">
        <f>IF(B40&lt;&gt;"",COUNTA($B$19:B40),"")</f>
        <v>22</v>
      </c>
      <c r="B40" s="79" t="s">
        <v>86</v>
      </c>
      <c r="C40" s="161">
        <v>258686</v>
      </c>
      <c r="D40" s="161">
        <v>47594</v>
      </c>
      <c r="E40" s="161">
        <v>1</v>
      </c>
      <c r="F40" s="161" t="s">
        <v>8</v>
      </c>
      <c r="G40" s="161" t="s">
        <v>8</v>
      </c>
      <c r="H40" s="161" t="s">
        <v>8</v>
      </c>
      <c r="I40" s="161" t="s">
        <v>8</v>
      </c>
      <c r="J40" s="161" t="s">
        <v>8</v>
      </c>
      <c r="K40" s="161" t="s">
        <v>8</v>
      </c>
      <c r="L40" s="161" t="s">
        <v>8</v>
      </c>
      <c r="M40" s="161" t="s">
        <v>8</v>
      </c>
      <c r="N40" s="161">
        <v>211091</v>
      </c>
      <c r="O40" s="95"/>
      <c r="P40" s="95"/>
      <c r="Q40" s="95"/>
      <c r="R40" s="95"/>
      <c r="S40" s="95"/>
      <c r="T40" s="95"/>
      <c r="U40" s="95"/>
      <c r="V40" s="95"/>
      <c r="W40" s="95"/>
      <c r="X40" s="95"/>
      <c r="Y40" s="95"/>
      <c r="Z40" s="95"/>
      <c r="AA40" s="96"/>
    </row>
    <row r="41" spans="1:27" s="71" customFormat="1" ht="11.1" customHeight="1">
      <c r="A41" s="69">
        <f>IF(B41&lt;&gt;"",COUNTA($B$19:B41),"")</f>
        <v>23</v>
      </c>
      <c r="B41" s="78" t="s">
        <v>87</v>
      </c>
      <c r="C41" s="161">
        <v>414</v>
      </c>
      <c r="D41" s="161">
        <v>289</v>
      </c>
      <c r="E41" s="161">
        <v>93</v>
      </c>
      <c r="F41" s="161">
        <v>1</v>
      </c>
      <c r="G41" s="161" t="s">
        <v>8</v>
      </c>
      <c r="H41" s="161">
        <v>9</v>
      </c>
      <c r="I41" s="161">
        <v>13</v>
      </c>
      <c r="J41" s="161">
        <v>5</v>
      </c>
      <c r="K41" s="161">
        <v>63</v>
      </c>
      <c r="L41" s="161">
        <v>2</v>
      </c>
      <c r="M41" s="161">
        <v>12</v>
      </c>
      <c r="N41" s="161">
        <v>20</v>
      </c>
      <c r="O41" s="95"/>
      <c r="P41" s="95"/>
      <c r="Q41" s="95"/>
      <c r="R41" s="95"/>
      <c r="S41" s="95"/>
      <c r="T41" s="95"/>
      <c r="U41" s="95"/>
      <c r="V41" s="95"/>
      <c r="W41" s="95"/>
      <c r="X41" s="95"/>
      <c r="Y41" s="95"/>
      <c r="Z41" s="95"/>
      <c r="AA41" s="96"/>
    </row>
    <row r="42" spans="1:27" s="71" customFormat="1" ht="11.1" customHeight="1">
      <c r="A42" s="69">
        <f>IF(B42&lt;&gt;"",COUNTA($B$19:B42),"")</f>
        <v>24</v>
      </c>
      <c r="B42" s="78" t="s">
        <v>88</v>
      </c>
      <c r="C42" s="161">
        <v>387801</v>
      </c>
      <c r="D42" s="161">
        <v>90068</v>
      </c>
      <c r="E42" s="161">
        <v>909</v>
      </c>
      <c r="F42" s="161">
        <v>2</v>
      </c>
      <c r="G42" s="161">
        <v>14</v>
      </c>
      <c r="H42" s="161">
        <v>230</v>
      </c>
      <c r="I42" s="161">
        <v>136</v>
      </c>
      <c r="J42" s="161">
        <v>141</v>
      </c>
      <c r="K42" s="161">
        <v>186</v>
      </c>
      <c r="L42" s="161">
        <v>200</v>
      </c>
      <c r="M42" s="161">
        <v>157</v>
      </c>
      <c r="N42" s="161">
        <v>296667</v>
      </c>
      <c r="O42" s="95"/>
      <c r="P42" s="95"/>
      <c r="Q42" s="95"/>
      <c r="R42" s="95"/>
      <c r="S42" s="95"/>
      <c r="T42" s="95"/>
      <c r="U42" s="95"/>
      <c r="V42" s="95"/>
      <c r="W42" s="95"/>
      <c r="X42" s="95"/>
      <c r="Y42" s="95"/>
      <c r="Z42" s="95"/>
      <c r="AA42" s="96"/>
    </row>
    <row r="43" spans="1:27" s="71" customFormat="1" ht="11.1" customHeight="1">
      <c r="A43" s="69">
        <f>IF(B43&lt;&gt;"",COUNTA($B$19:B43),"")</f>
        <v>25</v>
      </c>
      <c r="B43" s="78" t="s">
        <v>74</v>
      </c>
      <c r="C43" s="161">
        <v>780</v>
      </c>
      <c r="D43" s="161">
        <v>43</v>
      </c>
      <c r="E43" s="161">
        <v>184</v>
      </c>
      <c r="F43" s="161">
        <v>2</v>
      </c>
      <c r="G43" s="161">
        <v>6</v>
      </c>
      <c r="H43" s="161" t="s">
        <v>8</v>
      </c>
      <c r="I43" s="161" t="s">
        <v>8</v>
      </c>
      <c r="J43" s="161">
        <v>89</v>
      </c>
      <c r="K43" s="161">
        <v>54</v>
      </c>
      <c r="L43" s="161">
        <v>33</v>
      </c>
      <c r="M43" s="161">
        <v>153</v>
      </c>
      <c r="N43" s="161">
        <v>400</v>
      </c>
      <c r="O43" s="95"/>
      <c r="P43" s="95"/>
      <c r="Q43" s="95"/>
      <c r="R43" s="95"/>
      <c r="S43" s="95"/>
      <c r="T43" s="95"/>
      <c r="U43" s="95"/>
      <c r="V43" s="95"/>
      <c r="W43" s="95"/>
      <c r="X43" s="95"/>
      <c r="Y43" s="95"/>
      <c r="Z43" s="95"/>
      <c r="AA43" s="96"/>
    </row>
    <row r="44" spans="1:27" s="71" customFormat="1" ht="20.100000000000001" customHeight="1">
      <c r="A44" s="70">
        <f>IF(B44&lt;&gt;"",COUNTA($B$19:B44),"")</f>
        <v>26</v>
      </c>
      <c r="B44" s="80" t="s">
        <v>89</v>
      </c>
      <c r="C44" s="162">
        <v>1152749</v>
      </c>
      <c r="D44" s="162">
        <v>230403</v>
      </c>
      <c r="E44" s="162">
        <v>1058</v>
      </c>
      <c r="F44" s="162">
        <v>1</v>
      </c>
      <c r="G44" s="162">
        <v>17</v>
      </c>
      <c r="H44" s="162">
        <v>247</v>
      </c>
      <c r="I44" s="162">
        <v>173</v>
      </c>
      <c r="J44" s="162">
        <v>126</v>
      </c>
      <c r="K44" s="162">
        <v>215</v>
      </c>
      <c r="L44" s="162">
        <v>278</v>
      </c>
      <c r="M44" s="162">
        <v>169</v>
      </c>
      <c r="N44" s="162">
        <v>921119</v>
      </c>
      <c r="O44" s="95"/>
      <c r="P44" s="95"/>
      <c r="Q44" s="95"/>
      <c r="R44" s="95"/>
      <c r="S44" s="95"/>
      <c r="T44" s="95"/>
      <c r="U44" s="95"/>
      <c r="V44" s="95"/>
      <c r="W44" s="95"/>
      <c r="X44" s="95"/>
      <c r="Y44" s="95"/>
      <c r="Z44" s="95"/>
      <c r="AA44" s="96"/>
    </row>
    <row r="45" spans="1:27" s="87" customFormat="1" ht="11.1" customHeight="1">
      <c r="A45" s="69">
        <f>IF(B45&lt;&gt;"",COUNTA($B$19:B45),"")</f>
        <v>27</v>
      </c>
      <c r="B45" s="78" t="s">
        <v>90</v>
      </c>
      <c r="C45" s="161">
        <v>1234</v>
      </c>
      <c r="D45" s="161">
        <v>101</v>
      </c>
      <c r="E45" s="161">
        <v>1115</v>
      </c>
      <c r="F45" s="161" t="s">
        <v>8</v>
      </c>
      <c r="G45" s="161" t="s">
        <v>8</v>
      </c>
      <c r="H45" s="161" t="s">
        <v>8</v>
      </c>
      <c r="I45" s="161">
        <v>1115</v>
      </c>
      <c r="J45" s="161" t="s">
        <v>8</v>
      </c>
      <c r="K45" s="161" t="s">
        <v>8</v>
      </c>
      <c r="L45" s="161" t="s">
        <v>8</v>
      </c>
      <c r="M45" s="161" t="s">
        <v>8</v>
      </c>
      <c r="N45" s="161">
        <v>19</v>
      </c>
      <c r="O45" s="97"/>
      <c r="P45" s="97"/>
      <c r="Q45" s="97"/>
      <c r="R45" s="97"/>
      <c r="S45" s="97"/>
      <c r="T45" s="97"/>
      <c r="U45" s="97"/>
      <c r="V45" s="97"/>
      <c r="W45" s="97"/>
      <c r="X45" s="97"/>
      <c r="Y45" s="97"/>
      <c r="Z45" s="97"/>
      <c r="AA45" s="98"/>
    </row>
    <row r="46" spans="1:27" s="87" customFormat="1" ht="11.1" customHeight="1">
      <c r="A46" s="69">
        <f>IF(B46&lt;&gt;"",COUNTA($B$19:B46),"")</f>
        <v>28</v>
      </c>
      <c r="B46" s="78" t="s">
        <v>91</v>
      </c>
      <c r="C46" s="161" t="s">
        <v>8</v>
      </c>
      <c r="D46" s="161" t="s">
        <v>8</v>
      </c>
      <c r="E46" s="161" t="s">
        <v>8</v>
      </c>
      <c r="F46" s="161" t="s">
        <v>8</v>
      </c>
      <c r="G46" s="161" t="s">
        <v>8</v>
      </c>
      <c r="H46" s="161" t="s">
        <v>8</v>
      </c>
      <c r="I46" s="161" t="s">
        <v>8</v>
      </c>
      <c r="J46" s="161" t="s">
        <v>8</v>
      </c>
      <c r="K46" s="161" t="s">
        <v>8</v>
      </c>
      <c r="L46" s="161" t="s">
        <v>8</v>
      </c>
      <c r="M46" s="161" t="s">
        <v>8</v>
      </c>
      <c r="N46" s="161" t="s">
        <v>8</v>
      </c>
      <c r="O46" s="97"/>
      <c r="P46" s="97"/>
      <c r="Q46" s="97"/>
      <c r="R46" s="97"/>
      <c r="S46" s="97"/>
      <c r="T46" s="97"/>
      <c r="U46" s="97"/>
      <c r="V46" s="97"/>
      <c r="W46" s="97"/>
      <c r="X46" s="97"/>
      <c r="Y46" s="97"/>
      <c r="Z46" s="97"/>
      <c r="AA46" s="98"/>
    </row>
    <row r="47" spans="1:27" s="87" customFormat="1" ht="11.1" customHeight="1">
      <c r="A47" s="69">
        <f>IF(B47&lt;&gt;"",COUNTA($B$19:B47),"")</f>
        <v>29</v>
      </c>
      <c r="B47" s="78" t="s">
        <v>92</v>
      </c>
      <c r="C47" s="161">
        <v>207</v>
      </c>
      <c r="D47" s="161">
        <v>122</v>
      </c>
      <c r="E47" s="161">
        <v>5</v>
      </c>
      <c r="F47" s="161" t="s">
        <v>8</v>
      </c>
      <c r="G47" s="161" t="s">
        <v>8</v>
      </c>
      <c r="H47" s="161" t="s">
        <v>8</v>
      </c>
      <c r="I47" s="161" t="s">
        <v>8</v>
      </c>
      <c r="J47" s="161">
        <v>1</v>
      </c>
      <c r="K47" s="161">
        <v>4</v>
      </c>
      <c r="L47" s="161" t="s">
        <v>8</v>
      </c>
      <c r="M47" s="161" t="s">
        <v>8</v>
      </c>
      <c r="N47" s="161">
        <v>81</v>
      </c>
      <c r="O47" s="97"/>
      <c r="P47" s="97"/>
      <c r="Q47" s="97"/>
      <c r="R47" s="97"/>
      <c r="S47" s="97"/>
      <c r="T47" s="97"/>
      <c r="U47" s="97"/>
      <c r="V47" s="97"/>
      <c r="W47" s="97"/>
      <c r="X47" s="97"/>
      <c r="Y47" s="97"/>
      <c r="Z47" s="97"/>
      <c r="AA47" s="98"/>
    </row>
    <row r="48" spans="1:27" s="87" customFormat="1" ht="11.1" customHeight="1">
      <c r="A48" s="69">
        <f>IF(B48&lt;&gt;"",COUNTA($B$19:B48),"")</f>
        <v>30</v>
      </c>
      <c r="B48" s="78" t="s">
        <v>74</v>
      </c>
      <c r="C48" s="161" t="s">
        <v>8</v>
      </c>
      <c r="D48" s="161" t="s">
        <v>8</v>
      </c>
      <c r="E48" s="161" t="s">
        <v>8</v>
      </c>
      <c r="F48" s="161" t="s">
        <v>8</v>
      </c>
      <c r="G48" s="161" t="s">
        <v>8</v>
      </c>
      <c r="H48" s="161" t="s">
        <v>8</v>
      </c>
      <c r="I48" s="161" t="s">
        <v>8</v>
      </c>
      <c r="J48" s="161" t="s">
        <v>8</v>
      </c>
      <c r="K48" s="161" t="s">
        <v>8</v>
      </c>
      <c r="L48" s="161" t="s">
        <v>8</v>
      </c>
      <c r="M48" s="161" t="s">
        <v>8</v>
      </c>
      <c r="N48" s="161" t="s">
        <v>8</v>
      </c>
      <c r="O48" s="97"/>
      <c r="P48" s="97"/>
      <c r="Q48" s="97"/>
      <c r="R48" s="97"/>
      <c r="S48" s="97"/>
      <c r="T48" s="97"/>
      <c r="U48" s="97"/>
      <c r="V48" s="97"/>
      <c r="W48" s="97"/>
      <c r="X48" s="97"/>
      <c r="Y48" s="97"/>
      <c r="Z48" s="97"/>
      <c r="AA48" s="98"/>
    </row>
    <row r="49" spans="1:27" s="71" customFormat="1" ht="20.100000000000001" customHeight="1">
      <c r="A49" s="70">
        <f>IF(B49&lt;&gt;"",COUNTA($B$19:B49),"")</f>
        <v>31</v>
      </c>
      <c r="B49" s="80" t="s">
        <v>93</v>
      </c>
      <c r="C49" s="162">
        <v>1442</v>
      </c>
      <c r="D49" s="162">
        <v>222</v>
      </c>
      <c r="E49" s="162">
        <v>1120</v>
      </c>
      <c r="F49" s="162" t="s">
        <v>8</v>
      </c>
      <c r="G49" s="162" t="s">
        <v>8</v>
      </c>
      <c r="H49" s="162" t="s">
        <v>8</v>
      </c>
      <c r="I49" s="162">
        <v>1115</v>
      </c>
      <c r="J49" s="162">
        <v>1</v>
      </c>
      <c r="K49" s="162">
        <v>4</v>
      </c>
      <c r="L49" s="162" t="s">
        <v>8</v>
      </c>
      <c r="M49" s="162" t="s">
        <v>8</v>
      </c>
      <c r="N49" s="162">
        <v>100</v>
      </c>
      <c r="O49" s="95"/>
      <c r="P49" s="95"/>
      <c r="Q49" s="95"/>
      <c r="R49" s="95"/>
      <c r="S49" s="95"/>
      <c r="T49" s="95"/>
      <c r="U49" s="95"/>
      <c r="V49" s="95"/>
      <c r="W49" s="95"/>
      <c r="X49" s="95"/>
      <c r="Y49" s="95"/>
      <c r="Z49" s="95"/>
      <c r="AA49" s="96"/>
    </row>
    <row r="50" spans="1:27" s="71" customFormat="1" ht="20.100000000000001" customHeight="1">
      <c r="A50" s="70">
        <f>IF(B50&lt;&gt;"",COUNTA($B$19:B50),"")</f>
        <v>32</v>
      </c>
      <c r="B50" s="80" t="s">
        <v>94</v>
      </c>
      <c r="C50" s="162">
        <v>1154190</v>
      </c>
      <c r="D50" s="162">
        <v>230625</v>
      </c>
      <c r="E50" s="162">
        <v>2177</v>
      </c>
      <c r="F50" s="162">
        <v>1</v>
      </c>
      <c r="G50" s="162">
        <v>17</v>
      </c>
      <c r="H50" s="162">
        <v>247</v>
      </c>
      <c r="I50" s="162">
        <v>1287</v>
      </c>
      <c r="J50" s="162">
        <v>127</v>
      </c>
      <c r="K50" s="162">
        <v>219</v>
      </c>
      <c r="L50" s="162">
        <v>278</v>
      </c>
      <c r="M50" s="162">
        <v>169</v>
      </c>
      <c r="N50" s="162">
        <v>921219</v>
      </c>
      <c r="O50" s="95"/>
      <c r="P50" s="95"/>
      <c r="Q50" s="95"/>
      <c r="R50" s="95"/>
      <c r="S50" s="95"/>
      <c r="T50" s="95"/>
      <c r="U50" s="95"/>
      <c r="V50" s="95"/>
      <c r="W50" s="95"/>
      <c r="X50" s="95"/>
      <c r="Y50" s="95"/>
      <c r="Z50" s="95"/>
      <c r="AA50" s="96"/>
    </row>
    <row r="51" spans="1:27" s="71" customFormat="1" ht="20.100000000000001" customHeight="1">
      <c r="A51" s="70">
        <f>IF(B51&lt;&gt;"",COUNTA($B$19:B51),"")</f>
        <v>33</v>
      </c>
      <c r="B51" s="80" t="s">
        <v>95</v>
      </c>
      <c r="C51" s="162">
        <v>-258112</v>
      </c>
      <c r="D51" s="162">
        <v>-69112</v>
      </c>
      <c r="E51" s="162">
        <v>-9943</v>
      </c>
      <c r="F51" s="162">
        <v>-16</v>
      </c>
      <c r="G51" s="162">
        <v>-52</v>
      </c>
      <c r="H51" s="162">
        <v>11</v>
      </c>
      <c r="I51" s="162">
        <v>-2661</v>
      </c>
      <c r="J51" s="162">
        <v>-2176</v>
      </c>
      <c r="K51" s="162">
        <v>-1809</v>
      </c>
      <c r="L51" s="162">
        <v>-3241</v>
      </c>
      <c r="M51" s="162">
        <v>-1829</v>
      </c>
      <c r="N51" s="162">
        <v>-177228</v>
      </c>
      <c r="O51" s="95"/>
      <c r="P51" s="95"/>
      <c r="Q51" s="95"/>
      <c r="R51" s="95"/>
      <c r="S51" s="95"/>
      <c r="T51" s="95"/>
      <c r="U51" s="95"/>
      <c r="V51" s="95"/>
      <c r="W51" s="95"/>
      <c r="X51" s="95"/>
      <c r="Y51" s="95"/>
      <c r="Z51" s="95"/>
      <c r="AA51" s="96"/>
    </row>
    <row r="52" spans="1:27" s="87" customFormat="1" ht="24.95" customHeight="1">
      <c r="A52" s="69">
        <f>IF(B52&lt;&gt;"",COUNTA($B$19:B52),"")</f>
        <v>34</v>
      </c>
      <c r="B52" s="81" t="s">
        <v>96</v>
      </c>
      <c r="C52" s="163">
        <v>-255890</v>
      </c>
      <c r="D52" s="163">
        <v>-69049</v>
      </c>
      <c r="E52" s="163">
        <v>-7850</v>
      </c>
      <c r="F52" s="163">
        <v>-16</v>
      </c>
      <c r="G52" s="163">
        <v>-52</v>
      </c>
      <c r="H52" s="163">
        <v>11</v>
      </c>
      <c r="I52" s="163">
        <v>-603</v>
      </c>
      <c r="J52" s="163">
        <v>-2174</v>
      </c>
      <c r="K52" s="163">
        <v>-1782</v>
      </c>
      <c r="L52" s="163">
        <v>-3234</v>
      </c>
      <c r="M52" s="163">
        <v>-1828</v>
      </c>
      <c r="N52" s="163">
        <v>-177163</v>
      </c>
      <c r="O52" s="97"/>
      <c r="P52" s="97"/>
      <c r="Q52" s="97"/>
      <c r="R52" s="97"/>
      <c r="S52" s="97"/>
      <c r="T52" s="97"/>
      <c r="U52" s="97"/>
      <c r="V52" s="97"/>
      <c r="W52" s="97"/>
      <c r="X52" s="97"/>
      <c r="Y52" s="97"/>
      <c r="Z52" s="97"/>
      <c r="AA52" s="98"/>
    </row>
    <row r="53" spans="1:27" s="87" customFormat="1" ht="18" customHeight="1">
      <c r="A53" s="69">
        <f>IF(B53&lt;&gt;"",COUNTA($B$19:B53),"")</f>
        <v>35</v>
      </c>
      <c r="B53" s="78" t="s">
        <v>97</v>
      </c>
      <c r="C53" s="161" t="s">
        <v>8</v>
      </c>
      <c r="D53" s="161" t="s">
        <v>8</v>
      </c>
      <c r="E53" s="161" t="s">
        <v>8</v>
      </c>
      <c r="F53" s="161" t="s">
        <v>8</v>
      </c>
      <c r="G53" s="161" t="s">
        <v>8</v>
      </c>
      <c r="H53" s="161" t="s">
        <v>8</v>
      </c>
      <c r="I53" s="161" t="s">
        <v>8</v>
      </c>
      <c r="J53" s="161" t="s">
        <v>8</v>
      </c>
      <c r="K53" s="161" t="s">
        <v>8</v>
      </c>
      <c r="L53" s="161" t="s">
        <v>8</v>
      </c>
      <c r="M53" s="161" t="s">
        <v>8</v>
      </c>
      <c r="N53" s="161" t="s">
        <v>8</v>
      </c>
      <c r="O53" s="97"/>
      <c r="P53" s="97"/>
      <c r="Q53" s="97"/>
      <c r="R53" s="97"/>
      <c r="S53" s="97"/>
      <c r="T53" s="97"/>
      <c r="U53" s="97"/>
      <c r="V53" s="97"/>
      <c r="W53" s="97"/>
      <c r="X53" s="97"/>
      <c r="Y53" s="97"/>
      <c r="Z53" s="97"/>
      <c r="AA53" s="98"/>
    </row>
    <row r="54" spans="1:27" ht="11.1" customHeight="1">
      <c r="A54" s="69">
        <f>IF(B54&lt;&gt;"",COUNTA($B$19:B54),"")</f>
        <v>36</v>
      </c>
      <c r="B54" s="78" t="s">
        <v>98</v>
      </c>
      <c r="C54" s="161">
        <v>69</v>
      </c>
      <c r="D54" s="161" t="s">
        <v>8</v>
      </c>
      <c r="E54" s="161" t="s">
        <v>8</v>
      </c>
      <c r="F54" s="161" t="s">
        <v>8</v>
      </c>
      <c r="G54" s="161" t="s">
        <v>8</v>
      </c>
      <c r="H54" s="161" t="s">
        <v>8</v>
      </c>
      <c r="I54" s="161" t="s">
        <v>8</v>
      </c>
      <c r="J54" s="161" t="s">
        <v>8</v>
      </c>
      <c r="K54" s="161" t="s">
        <v>8</v>
      </c>
      <c r="L54" s="161" t="s">
        <v>8</v>
      </c>
      <c r="M54" s="161">
        <v>69</v>
      </c>
      <c r="N54" s="161" t="s">
        <v>8</v>
      </c>
    </row>
    <row r="55" spans="1:27" s="74" customFormat="1" ht="20.100000000000001" customHeight="1">
      <c r="A55" s="69" t="str">
        <f>IF(B55&lt;&gt;"",COUNTA($B$19:B55),"")</f>
        <v/>
      </c>
      <c r="B55" s="78"/>
      <c r="C55" s="229" t="s">
        <v>53</v>
      </c>
      <c r="D55" s="230"/>
      <c r="E55" s="230"/>
      <c r="F55" s="230"/>
      <c r="G55" s="230"/>
      <c r="H55" s="230"/>
      <c r="I55" s="230" t="s">
        <v>53</v>
      </c>
      <c r="J55" s="230"/>
      <c r="K55" s="230"/>
      <c r="L55" s="230"/>
      <c r="M55" s="230"/>
      <c r="N55" s="230"/>
      <c r="O55" s="93"/>
      <c r="P55" s="93"/>
      <c r="Q55" s="93"/>
      <c r="R55" s="93"/>
      <c r="S55" s="93"/>
      <c r="T55" s="93"/>
      <c r="U55" s="93"/>
      <c r="V55" s="93"/>
      <c r="W55" s="93"/>
      <c r="X55" s="93"/>
      <c r="Y55" s="93"/>
      <c r="Z55" s="93"/>
      <c r="AA55" s="93"/>
    </row>
    <row r="56" spans="1:27" s="71" customFormat="1" ht="11.1" customHeight="1">
      <c r="A56" s="69">
        <f>IF(B56&lt;&gt;"",COUNTA($B$19:B56),"")</f>
        <v>37</v>
      </c>
      <c r="B56" s="78" t="s">
        <v>70</v>
      </c>
      <c r="C56" s="164">
        <v>47.38</v>
      </c>
      <c r="D56" s="164">
        <v>48.81</v>
      </c>
      <c r="E56" s="164">
        <v>4.4000000000000004</v>
      </c>
      <c r="F56" s="164">
        <v>0.02</v>
      </c>
      <c r="G56" s="164">
        <v>0.06</v>
      </c>
      <c r="H56" s="164">
        <v>0.2</v>
      </c>
      <c r="I56" s="164">
        <v>3.35</v>
      </c>
      <c r="J56" s="164">
        <v>7.83</v>
      </c>
      <c r="K56" s="164">
        <v>6.85</v>
      </c>
      <c r="L56" s="164">
        <v>8.48</v>
      </c>
      <c r="M56" s="164">
        <v>2.35</v>
      </c>
      <c r="N56" s="164">
        <v>41.24</v>
      </c>
      <c r="O56" s="95"/>
      <c r="P56" s="95"/>
      <c r="Q56" s="95"/>
      <c r="R56" s="95"/>
      <c r="S56" s="95"/>
      <c r="T56" s="95"/>
      <c r="U56" s="95"/>
      <c r="V56" s="95"/>
      <c r="W56" s="95"/>
      <c r="X56" s="95"/>
      <c r="Y56" s="95"/>
      <c r="Z56" s="95"/>
      <c r="AA56" s="96"/>
    </row>
    <row r="57" spans="1:27" s="71" customFormat="1" ht="11.1" customHeight="1">
      <c r="A57" s="69">
        <f>IF(B57&lt;&gt;"",COUNTA($B$19:B57),"")</f>
        <v>38</v>
      </c>
      <c r="B57" s="78" t="s">
        <v>71</v>
      </c>
      <c r="C57" s="164">
        <v>44.4</v>
      </c>
      <c r="D57" s="164">
        <v>31.3</v>
      </c>
      <c r="E57" s="164">
        <v>0.68</v>
      </c>
      <c r="F57" s="164">
        <v>0.08</v>
      </c>
      <c r="G57" s="164">
        <v>0.16</v>
      </c>
      <c r="H57" s="164">
        <v>0.44</v>
      </c>
      <c r="I57" s="164">
        <v>0.56000000000000005</v>
      </c>
      <c r="J57" s="164">
        <v>0.64</v>
      </c>
      <c r="K57" s="164">
        <v>2.54</v>
      </c>
      <c r="L57" s="164">
        <v>0.55000000000000004</v>
      </c>
      <c r="M57" s="164">
        <v>0.19</v>
      </c>
      <c r="N57" s="164">
        <v>46.66</v>
      </c>
      <c r="O57" s="95"/>
      <c r="P57" s="95"/>
      <c r="Q57" s="95"/>
      <c r="R57" s="95"/>
      <c r="S57" s="95"/>
      <c r="T57" s="95"/>
      <c r="U57" s="95"/>
      <c r="V57" s="95"/>
      <c r="W57" s="95"/>
      <c r="X57" s="95"/>
      <c r="Y57" s="95"/>
      <c r="Z57" s="95"/>
      <c r="AA57" s="96"/>
    </row>
    <row r="58" spans="1:27" s="71" customFormat="1" ht="21.6" customHeight="1">
      <c r="A58" s="69">
        <f>IF(B58&lt;&gt;"",COUNTA($B$19:B58),"")</f>
        <v>39</v>
      </c>
      <c r="B58" s="79" t="s">
        <v>628</v>
      </c>
      <c r="C58" s="164">
        <v>727.1</v>
      </c>
      <c r="D58" s="164">
        <v>805.82</v>
      </c>
      <c r="E58" s="164" t="s">
        <v>8</v>
      </c>
      <c r="F58" s="164" t="s">
        <v>8</v>
      </c>
      <c r="G58" s="164" t="s">
        <v>8</v>
      </c>
      <c r="H58" s="164" t="s">
        <v>8</v>
      </c>
      <c r="I58" s="164" t="s">
        <v>8</v>
      </c>
      <c r="J58" s="164" t="s">
        <v>8</v>
      </c>
      <c r="K58" s="164" t="s">
        <v>8</v>
      </c>
      <c r="L58" s="164" t="s">
        <v>8</v>
      </c>
      <c r="M58" s="164" t="s">
        <v>8</v>
      </c>
      <c r="N58" s="164">
        <v>708.77</v>
      </c>
      <c r="O58" s="95"/>
      <c r="P58" s="95"/>
      <c r="Q58" s="95"/>
      <c r="R58" s="95"/>
      <c r="S58" s="95"/>
      <c r="T58" s="95"/>
      <c r="U58" s="95"/>
      <c r="V58" s="95"/>
      <c r="W58" s="95"/>
      <c r="X58" s="95"/>
      <c r="Y58" s="95"/>
      <c r="Z58" s="95"/>
      <c r="AA58" s="96"/>
    </row>
    <row r="59" spans="1:27" s="71" customFormat="1" ht="11.1" customHeight="1">
      <c r="A59" s="69">
        <f>IF(B59&lt;&gt;"",COUNTA($B$19:B59),"")</f>
        <v>40</v>
      </c>
      <c r="B59" s="78" t="s">
        <v>72</v>
      </c>
      <c r="C59" s="164" t="s">
        <v>8</v>
      </c>
      <c r="D59" s="164" t="s">
        <v>8</v>
      </c>
      <c r="E59" s="164" t="s">
        <v>8</v>
      </c>
      <c r="F59" s="164" t="s">
        <v>8</v>
      </c>
      <c r="G59" s="164" t="s">
        <v>8</v>
      </c>
      <c r="H59" s="164" t="s">
        <v>8</v>
      </c>
      <c r="I59" s="164" t="s">
        <v>8</v>
      </c>
      <c r="J59" s="164" t="s">
        <v>8</v>
      </c>
      <c r="K59" s="164" t="s">
        <v>8</v>
      </c>
      <c r="L59" s="164" t="s">
        <v>8</v>
      </c>
      <c r="M59" s="164" t="s">
        <v>8</v>
      </c>
      <c r="N59" s="164" t="s">
        <v>8</v>
      </c>
      <c r="O59" s="95"/>
      <c r="P59" s="95"/>
      <c r="Q59" s="95"/>
      <c r="R59" s="95"/>
      <c r="S59" s="95"/>
      <c r="T59" s="95"/>
      <c r="U59" s="95"/>
      <c r="V59" s="95"/>
      <c r="W59" s="95"/>
      <c r="X59" s="95"/>
      <c r="Y59" s="95"/>
      <c r="Z59" s="95"/>
      <c r="AA59" s="96"/>
    </row>
    <row r="60" spans="1:27" s="71" customFormat="1" ht="11.1" customHeight="1">
      <c r="A60" s="69">
        <f>IF(B60&lt;&gt;"",COUNTA($B$19:B60),"")</f>
        <v>41</v>
      </c>
      <c r="B60" s="78" t="s">
        <v>73</v>
      </c>
      <c r="C60" s="164">
        <v>47.15</v>
      </c>
      <c r="D60" s="164">
        <v>88.36</v>
      </c>
      <c r="E60" s="164">
        <v>1.8</v>
      </c>
      <c r="F60" s="164">
        <v>0.15</v>
      </c>
      <c r="G60" s="164">
        <v>0.22</v>
      </c>
      <c r="H60" s="164">
        <v>0.31</v>
      </c>
      <c r="I60" s="164">
        <v>0.9</v>
      </c>
      <c r="J60" s="164">
        <v>2.35</v>
      </c>
      <c r="K60" s="164">
        <v>5.15</v>
      </c>
      <c r="L60" s="164">
        <v>2.9</v>
      </c>
      <c r="M60" s="164">
        <v>0.2</v>
      </c>
      <c r="N60" s="164">
        <v>35.64</v>
      </c>
      <c r="O60" s="95"/>
      <c r="P60" s="95"/>
      <c r="Q60" s="95"/>
      <c r="R60" s="95"/>
      <c r="S60" s="95"/>
      <c r="T60" s="95"/>
      <c r="U60" s="95"/>
      <c r="V60" s="95"/>
      <c r="W60" s="95"/>
      <c r="X60" s="95"/>
      <c r="Y60" s="95"/>
      <c r="Z60" s="95"/>
      <c r="AA60" s="96"/>
    </row>
    <row r="61" spans="1:27" s="71" customFormat="1" ht="11.1" customHeight="1">
      <c r="A61" s="69">
        <f>IF(B61&lt;&gt;"",COUNTA($B$19:B61),"")</f>
        <v>42</v>
      </c>
      <c r="B61" s="78" t="s">
        <v>74</v>
      </c>
      <c r="C61" s="164">
        <v>0.48</v>
      </c>
      <c r="D61" s="164">
        <v>0.14000000000000001</v>
      </c>
      <c r="E61" s="164">
        <v>0.14000000000000001</v>
      </c>
      <c r="F61" s="164">
        <v>0.03</v>
      </c>
      <c r="G61" s="164">
        <v>0.04</v>
      </c>
      <c r="H61" s="164" t="s">
        <v>8</v>
      </c>
      <c r="I61" s="164" t="s">
        <v>8</v>
      </c>
      <c r="J61" s="164">
        <v>0.4</v>
      </c>
      <c r="K61" s="164">
        <v>0.38</v>
      </c>
      <c r="L61" s="164">
        <v>0.11</v>
      </c>
      <c r="M61" s="164">
        <v>0.19</v>
      </c>
      <c r="N61" s="164">
        <v>0.3</v>
      </c>
      <c r="O61" s="95"/>
      <c r="P61" s="95"/>
      <c r="Q61" s="95"/>
      <c r="R61" s="95"/>
      <c r="S61" s="95"/>
      <c r="T61" s="95"/>
      <c r="U61" s="95"/>
      <c r="V61" s="95"/>
      <c r="W61" s="95"/>
      <c r="X61" s="95"/>
      <c r="Y61" s="95"/>
      <c r="Z61" s="95"/>
      <c r="AA61" s="96"/>
    </row>
    <row r="62" spans="1:27" s="71" customFormat="1" ht="20.100000000000001" customHeight="1">
      <c r="A62" s="70">
        <f>IF(B62&lt;&gt;"",COUNTA($B$19:B62),"")</f>
        <v>43</v>
      </c>
      <c r="B62" s="80" t="s">
        <v>75</v>
      </c>
      <c r="C62" s="165">
        <v>865.55</v>
      </c>
      <c r="D62" s="165">
        <v>974.15</v>
      </c>
      <c r="E62" s="165">
        <v>6.75</v>
      </c>
      <c r="F62" s="165">
        <v>0.22</v>
      </c>
      <c r="G62" s="165">
        <v>0.4</v>
      </c>
      <c r="H62" s="165">
        <v>0.95</v>
      </c>
      <c r="I62" s="165">
        <v>4.8099999999999996</v>
      </c>
      <c r="J62" s="165">
        <v>10.42</v>
      </c>
      <c r="K62" s="165">
        <v>14.17</v>
      </c>
      <c r="L62" s="165">
        <v>11.83</v>
      </c>
      <c r="M62" s="165">
        <v>2.54</v>
      </c>
      <c r="N62" s="165">
        <v>832</v>
      </c>
      <c r="O62" s="95"/>
      <c r="P62" s="95"/>
      <c r="Q62" s="95"/>
      <c r="R62" s="95"/>
      <c r="S62" s="95"/>
      <c r="T62" s="95"/>
      <c r="U62" s="95"/>
      <c r="V62" s="95"/>
      <c r="W62" s="95"/>
      <c r="X62" s="95"/>
      <c r="Y62" s="95"/>
      <c r="Z62" s="95"/>
      <c r="AA62" s="96"/>
    </row>
    <row r="63" spans="1:27" s="71" customFormat="1" ht="21.6" customHeight="1">
      <c r="A63" s="69">
        <f>IF(B63&lt;&gt;"",COUNTA($B$19:B63),"")</f>
        <v>44</v>
      </c>
      <c r="B63" s="79" t="s">
        <v>76</v>
      </c>
      <c r="C63" s="164">
        <v>2.0499999999999998</v>
      </c>
      <c r="D63" s="164">
        <v>0.28999999999999998</v>
      </c>
      <c r="E63" s="164">
        <v>2.4300000000000002</v>
      </c>
      <c r="F63" s="164" t="s">
        <v>8</v>
      </c>
      <c r="G63" s="164" t="s">
        <v>8</v>
      </c>
      <c r="H63" s="164" t="s">
        <v>8</v>
      </c>
      <c r="I63" s="164">
        <v>19.690000000000001</v>
      </c>
      <c r="J63" s="164">
        <v>0.01</v>
      </c>
      <c r="K63" s="164">
        <v>0.22</v>
      </c>
      <c r="L63" s="164">
        <v>0.02</v>
      </c>
      <c r="M63" s="164" t="s">
        <v>8</v>
      </c>
      <c r="N63" s="164">
        <v>0.02</v>
      </c>
      <c r="O63" s="95"/>
      <c r="P63" s="95"/>
      <c r="Q63" s="95"/>
      <c r="R63" s="95"/>
      <c r="S63" s="95"/>
      <c r="T63" s="95"/>
      <c r="U63" s="95"/>
      <c r="V63" s="95"/>
      <c r="W63" s="95"/>
      <c r="X63" s="95"/>
      <c r="Y63" s="95"/>
      <c r="Z63" s="95"/>
      <c r="AA63" s="96"/>
    </row>
    <row r="64" spans="1:27" s="71" customFormat="1" ht="11.1" customHeight="1">
      <c r="A64" s="69">
        <f>IF(B64&lt;&gt;"",COUNTA($B$19:B64),"")</f>
        <v>45</v>
      </c>
      <c r="B64" s="78" t="s">
        <v>77</v>
      </c>
      <c r="C64" s="164">
        <v>1.96</v>
      </c>
      <c r="D64" s="164" t="s">
        <v>8</v>
      </c>
      <c r="E64" s="164">
        <v>2.41</v>
      </c>
      <c r="F64" s="164" t="s">
        <v>8</v>
      </c>
      <c r="G64" s="164" t="s">
        <v>8</v>
      </c>
      <c r="H64" s="164" t="s">
        <v>8</v>
      </c>
      <c r="I64" s="164">
        <v>19.64</v>
      </c>
      <c r="J64" s="164" t="s">
        <v>8</v>
      </c>
      <c r="K64" s="164">
        <v>0.13</v>
      </c>
      <c r="L64" s="164" t="s">
        <v>8</v>
      </c>
      <c r="M64" s="164" t="s">
        <v>8</v>
      </c>
      <c r="N64" s="164" t="s">
        <v>8</v>
      </c>
      <c r="O64" s="95"/>
      <c r="P64" s="95"/>
      <c r="Q64" s="95"/>
      <c r="R64" s="95"/>
      <c r="S64" s="95"/>
      <c r="T64" s="95"/>
      <c r="U64" s="95"/>
      <c r="V64" s="95"/>
      <c r="W64" s="95"/>
      <c r="X64" s="95"/>
      <c r="Y64" s="95"/>
      <c r="Z64" s="95"/>
      <c r="AA64" s="96"/>
    </row>
    <row r="65" spans="1:27" s="71" customFormat="1" ht="11.1" customHeight="1">
      <c r="A65" s="69">
        <f>IF(B65&lt;&gt;"",COUNTA($B$19:B65),"")</f>
        <v>46</v>
      </c>
      <c r="B65" s="78" t="s">
        <v>78</v>
      </c>
      <c r="C65" s="164" t="s">
        <v>8</v>
      </c>
      <c r="D65" s="164" t="s">
        <v>8</v>
      </c>
      <c r="E65" s="164" t="s">
        <v>8</v>
      </c>
      <c r="F65" s="164" t="s">
        <v>8</v>
      </c>
      <c r="G65" s="164" t="s">
        <v>8</v>
      </c>
      <c r="H65" s="164" t="s">
        <v>8</v>
      </c>
      <c r="I65" s="164" t="s">
        <v>8</v>
      </c>
      <c r="J65" s="164" t="s">
        <v>8</v>
      </c>
      <c r="K65" s="164" t="s">
        <v>8</v>
      </c>
      <c r="L65" s="164" t="s">
        <v>8</v>
      </c>
      <c r="M65" s="164" t="s">
        <v>8</v>
      </c>
      <c r="N65" s="164" t="s">
        <v>8</v>
      </c>
      <c r="O65" s="95"/>
      <c r="P65" s="95"/>
      <c r="Q65" s="95"/>
      <c r="R65" s="95"/>
      <c r="S65" s="95"/>
      <c r="T65" s="95"/>
      <c r="U65" s="95"/>
      <c r="V65" s="95"/>
      <c r="W65" s="95"/>
      <c r="X65" s="95"/>
      <c r="Y65" s="95"/>
      <c r="Z65" s="95"/>
      <c r="AA65" s="96"/>
    </row>
    <row r="66" spans="1:27" s="71" customFormat="1" ht="11.1" customHeight="1">
      <c r="A66" s="69">
        <f>IF(B66&lt;&gt;"",COUNTA($B$19:B66),"")</f>
        <v>47</v>
      </c>
      <c r="B66" s="78" t="s">
        <v>79</v>
      </c>
      <c r="C66" s="164">
        <v>0.2</v>
      </c>
      <c r="D66" s="164">
        <v>0.64</v>
      </c>
      <c r="E66" s="164" t="s">
        <v>8</v>
      </c>
      <c r="F66" s="164" t="s">
        <v>8</v>
      </c>
      <c r="G66" s="164" t="s">
        <v>8</v>
      </c>
      <c r="H66" s="164" t="s">
        <v>8</v>
      </c>
      <c r="I66" s="164" t="s">
        <v>8</v>
      </c>
      <c r="J66" s="164" t="s">
        <v>8</v>
      </c>
      <c r="K66" s="164" t="s">
        <v>8</v>
      </c>
      <c r="L66" s="164" t="s">
        <v>8</v>
      </c>
      <c r="M66" s="164" t="s">
        <v>8</v>
      </c>
      <c r="N66" s="164">
        <v>0.1</v>
      </c>
      <c r="O66" s="95"/>
      <c r="P66" s="95"/>
      <c r="Q66" s="95"/>
      <c r="R66" s="95"/>
      <c r="S66" s="95"/>
      <c r="T66" s="95"/>
      <c r="U66" s="95"/>
      <c r="V66" s="95"/>
      <c r="W66" s="95"/>
      <c r="X66" s="95"/>
      <c r="Y66" s="95"/>
      <c r="Z66" s="95"/>
      <c r="AA66" s="96"/>
    </row>
    <row r="67" spans="1:27" s="71" customFormat="1" ht="11.1" customHeight="1">
      <c r="A67" s="69">
        <f>IF(B67&lt;&gt;"",COUNTA($B$19:B67),"")</f>
        <v>48</v>
      </c>
      <c r="B67" s="78" t="s">
        <v>74</v>
      </c>
      <c r="C67" s="164" t="s">
        <v>8</v>
      </c>
      <c r="D67" s="164" t="s">
        <v>8</v>
      </c>
      <c r="E67" s="164" t="s">
        <v>8</v>
      </c>
      <c r="F67" s="164" t="s">
        <v>8</v>
      </c>
      <c r="G67" s="164" t="s">
        <v>8</v>
      </c>
      <c r="H67" s="164" t="s">
        <v>8</v>
      </c>
      <c r="I67" s="164" t="s">
        <v>8</v>
      </c>
      <c r="J67" s="164" t="s">
        <v>8</v>
      </c>
      <c r="K67" s="164" t="s">
        <v>8</v>
      </c>
      <c r="L67" s="164" t="s">
        <v>8</v>
      </c>
      <c r="M67" s="164" t="s">
        <v>8</v>
      </c>
      <c r="N67" s="164" t="s">
        <v>8</v>
      </c>
      <c r="O67" s="95"/>
      <c r="P67" s="95"/>
      <c r="Q67" s="95"/>
      <c r="R67" s="95"/>
      <c r="S67" s="95"/>
      <c r="T67" s="95"/>
      <c r="U67" s="95"/>
      <c r="V67" s="95"/>
      <c r="W67" s="95"/>
      <c r="X67" s="95"/>
      <c r="Y67" s="95"/>
      <c r="Z67" s="95"/>
      <c r="AA67" s="96"/>
    </row>
    <row r="68" spans="1:27" s="71" customFormat="1" ht="20.100000000000001" customHeight="1">
      <c r="A68" s="70">
        <f>IF(B68&lt;&gt;"",COUNTA($B$19:B68),"")</f>
        <v>49</v>
      </c>
      <c r="B68" s="80" t="s">
        <v>80</v>
      </c>
      <c r="C68" s="165">
        <v>2.25</v>
      </c>
      <c r="D68" s="165">
        <v>0.93</v>
      </c>
      <c r="E68" s="165">
        <v>2.4300000000000002</v>
      </c>
      <c r="F68" s="165" t="s">
        <v>8</v>
      </c>
      <c r="G68" s="165" t="s">
        <v>8</v>
      </c>
      <c r="H68" s="165" t="s">
        <v>8</v>
      </c>
      <c r="I68" s="165">
        <v>19.690000000000001</v>
      </c>
      <c r="J68" s="165">
        <v>0.01</v>
      </c>
      <c r="K68" s="165">
        <v>0.22</v>
      </c>
      <c r="L68" s="165">
        <v>0.02</v>
      </c>
      <c r="M68" s="165" t="s">
        <v>8</v>
      </c>
      <c r="N68" s="165">
        <v>0.12</v>
      </c>
      <c r="O68" s="95"/>
      <c r="P68" s="95"/>
      <c r="Q68" s="95"/>
      <c r="R68" s="95"/>
      <c r="S68" s="95"/>
      <c r="T68" s="95"/>
      <c r="U68" s="95"/>
      <c r="V68" s="95"/>
      <c r="W68" s="95"/>
      <c r="X68" s="95"/>
      <c r="Y68" s="95"/>
      <c r="Z68" s="95"/>
      <c r="AA68" s="96"/>
    </row>
    <row r="69" spans="1:27" s="71" customFormat="1" ht="20.100000000000001" customHeight="1">
      <c r="A69" s="70">
        <f>IF(B69&lt;&gt;"",COUNTA($B$19:B69),"")</f>
        <v>50</v>
      </c>
      <c r="B69" s="80" t="s">
        <v>81</v>
      </c>
      <c r="C69" s="165">
        <v>867.8</v>
      </c>
      <c r="D69" s="165">
        <v>975.08</v>
      </c>
      <c r="E69" s="165">
        <v>9.18</v>
      </c>
      <c r="F69" s="165">
        <v>0.22</v>
      </c>
      <c r="G69" s="165">
        <v>0.4</v>
      </c>
      <c r="H69" s="165">
        <v>0.95</v>
      </c>
      <c r="I69" s="165">
        <v>24.5</v>
      </c>
      <c r="J69" s="165">
        <v>10.43</v>
      </c>
      <c r="K69" s="165">
        <v>14.38</v>
      </c>
      <c r="L69" s="165">
        <v>11.85</v>
      </c>
      <c r="M69" s="165">
        <v>2.54</v>
      </c>
      <c r="N69" s="165">
        <v>832.12</v>
      </c>
      <c r="O69" s="95"/>
      <c r="P69" s="95"/>
      <c r="Q69" s="95"/>
      <c r="R69" s="95"/>
      <c r="S69" s="95"/>
      <c r="T69" s="95"/>
      <c r="U69" s="95"/>
      <c r="V69" s="95"/>
      <c r="W69" s="95"/>
      <c r="X69" s="95"/>
      <c r="Y69" s="95"/>
      <c r="Z69" s="95"/>
      <c r="AA69" s="96"/>
    </row>
    <row r="70" spans="1:27" s="71" customFormat="1" ht="11.1" customHeight="1">
      <c r="A70" s="69">
        <f>IF(B70&lt;&gt;"",COUNTA($B$19:B70),"")</f>
        <v>51</v>
      </c>
      <c r="B70" s="78" t="s">
        <v>82</v>
      </c>
      <c r="C70" s="164" t="s">
        <v>8</v>
      </c>
      <c r="D70" s="164" t="s">
        <v>8</v>
      </c>
      <c r="E70" s="164" t="s">
        <v>8</v>
      </c>
      <c r="F70" s="164" t="s">
        <v>8</v>
      </c>
      <c r="G70" s="164" t="s">
        <v>8</v>
      </c>
      <c r="H70" s="164" t="s">
        <v>8</v>
      </c>
      <c r="I70" s="164" t="s">
        <v>8</v>
      </c>
      <c r="J70" s="164" t="s">
        <v>8</v>
      </c>
      <c r="K70" s="164" t="s">
        <v>8</v>
      </c>
      <c r="L70" s="164" t="s">
        <v>8</v>
      </c>
      <c r="M70" s="164" t="s">
        <v>8</v>
      </c>
      <c r="N70" s="164" t="s">
        <v>8</v>
      </c>
      <c r="O70" s="95"/>
      <c r="P70" s="95"/>
      <c r="Q70" s="95"/>
      <c r="R70" s="95"/>
      <c r="S70" s="95"/>
      <c r="T70" s="95"/>
      <c r="U70" s="95"/>
      <c r="V70" s="95"/>
      <c r="W70" s="95"/>
      <c r="X70" s="95"/>
      <c r="Y70" s="95"/>
      <c r="Z70" s="95"/>
      <c r="AA70" s="96"/>
    </row>
    <row r="71" spans="1:27" s="71" customFormat="1" ht="11.1" customHeight="1">
      <c r="A71" s="69">
        <f>IF(B71&lt;&gt;"",COUNTA($B$19:B71),"")</f>
        <v>52</v>
      </c>
      <c r="B71" s="78" t="s">
        <v>83</v>
      </c>
      <c r="C71" s="164" t="s">
        <v>8</v>
      </c>
      <c r="D71" s="164" t="s">
        <v>8</v>
      </c>
      <c r="E71" s="164" t="s">
        <v>8</v>
      </c>
      <c r="F71" s="164" t="s">
        <v>8</v>
      </c>
      <c r="G71" s="164" t="s">
        <v>8</v>
      </c>
      <c r="H71" s="164" t="s">
        <v>8</v>
      </c>
      <c r="I71" s="164" t="s">
        <v>8</v>
      </c>
      <c r="J71" s="164" t="s">
        <v>8</v>
      </c>
      <c r="K71" s="164" t="s">
        <v>8</v>
      </c>
      <c r="L71" s="164" t="s">
        <v>8</v>
      </c>
      <c r="M71" s="164" t="s">
        <v>8</v>
      </c>
      <c r="N71" s="164" t="s">
        <v>8</v>
      </c>
      <c r="O71" s="95"/>
      <c r="P71" s="95"/>
      <c r="Q71" s="95"/>
      <c r="R71" s="95"/>
      <c r="S71" s="95"/>
      <c r="T71" s="95"/>
      <c r="U71" s="95"/>
      <c r="V71" s="95"/>
      <c r="W71" s="95"/>
      <c r="X71" s="95"/>
      <c r="Y71" s="95"/>
      <c r="Z71" s="95"/>
      <c r="AA71" s="96"/>
    </row>
    <row r="72" spans="1:27" s="71" customFormat="1" ht="11.1" customHeight="1">
      <c r="A72" s="69">
        <f>IF(B72&lt;&gt;"",COUNTA($B$19:B72),"")</f>
        <v>53</v>
      </c>
      <c r="B72" s="78" t="s">
        <v>99</v>
      </c>
      <c r="C72" s="164" t="s">
        <v>8</v>
      </c>
      <c r="D72" s="164" t="s">
        <v>8</v>
      </c>
      <c r="E72" s="164" t="s">
        <v>8</v>
      </c>
      <c r="F72" s="164" t="s">
        <v>8</v>
      </c>
      <c r="G72" s="164" t="s">
        <v>8</v>
      </c>
      <c r="H72" s="164" t="s">
        <v>8</v>
      </c>
      <c r="I72" s="164" t="s">
        <v>8</v>
      </c>
      <c r="J72" s="164" t="s">
        <v>8</v>
      </c>
      <c r="K72" s="164" t="s">
        <v>8</v>
      </c>
      <c r="L72" s="164" t="s">
        <v>8</v>
      </c>
      <c r="M72" s="164" t="s">
        <v>8</v>
      </c>
      <c r="N72" s="164" t="s">
        <v>8</v>
      </c>
      <c r="O72" s="95"/>
      <c r="P72" s="95"/>
      <c r="Q72" s="95"/>
      <c r="R72" s="95"/>
      <c r="S72" s="95"/>
      <c r="T72" s="95"/>
      <c r="U72" s="95"/>
      <c r="V72" s="95"/>
      <c r="W72" s="95"/>
      <c r="X72" s="95"/>
      <c r="Y72" s="95"/>
      <c r="Z72" s="95"/>
      <c r="AA72" s="96"/>
    </row>
    <row r="73" spans="1:27" s="71" customFormat="1" ht="11.1" customHeight="1">
      <c r="A73" s="69">
        <f>IF(B73&lt;&gt;"",COUNTA($B$19:B73),"")</f>
        <v>54</v>
      </c>
      <c r="B73" s="78" t="s">
        <v>100</v>
      </c>
      <c r="C73" s="164" t="s">
        <v>8</v>
      </c>
      <c r="D73" s="164" t="s">
        <v>8</v>
      </c>
      <c r="E73" s="164" t="s">
        <v>8</v>
      </c>
      <c r="F73" s="164" t="s">
        <v>8</v>
      </c>
      <c r="G73" s="164" t="s">
        <v>8</v>
      </c>
      <c r="H73" s="164" t="s">
        <v>8</v>
      </c>
      <c r="I73" s="164" t="s">
        <v>8</v>
      </c>
      <c r="J73" s="164" t="s">
        <v>8</v>
      </c>
      <c r="K73" s="164" t="s">
        <v>8</v>
      </c>
      <c r="L73" s="164" t="s">
        <v>8</v>
      </c>
      <c r="M73" s="164" t="s">
        <v>8</v>
      </c>
      <c r="N73" s="164" t="s">
        <v>8</v>
      </c>
      <c r="O73" s="95"/>
      <c r="P73" s="95"/>
      <c r="Q73" s="95"/>
      <c r="R73" s="95"/>
      <c r="S73" s="95"/>
      <c r="T73" s="95"/>
      <c r="U73" s="95"/>
      <c r="V73" s="95"/>
      <c r="W73" s="95"/>
      <c r="X73" s="95"/>
      <c r="Y73" s="95"/>
      <c r="Z73" s="95"/>
      <c r="AA73" s="96"/>
    </row>
    <row r="74" spans="1:27" s="71" customFormat="1" ht="11.1" customHeight="1">
      <c r="A74" s="69">
        <f>IF(B74&lt;&gt;"",COUNTA($B$19:B74),"")</f>
        <v>55</v>
      </c>
      <c r="B74" s="78" t="s">
        <v>27</v>
      </c>
      <c r="C74" s="164" t="s">
        <v>8</v>
      </c>
      <c r="D74" s="164" t="s">
        <v>8</v>
      </c>
      <c r="E74" s="164" t="s">
        <v>8</v>
      </c>
      <c r="F74" s="164" t="s">
        <v>8</v>
      </c>
      <c r="G74" s="164" t="s">
        <v>8</v>
      </c>
      <c r="H74" s="164" t="s">
        <v>8</v>
      </c>
      <c r="I74" s="164" t="s">
        <v>8</v>
      </c>
      <c r="J74" s="164" t="s">
        <v>8</v>
      </c>
      <c r="K74" s="164" t="s">
        <v>8</v>
      </c>
      <c r="L74" s="164" t="s">
        <v>8</v>
      </c>
      <c r="M74" s="164" t="s">
        <v>8</v>
      </c>
      <c r="N74" s="164" t="s">
        <v>8</v>
      </c>
      <c r="O74" s="95"/>
      <c r="P74" s="95"/>
      <c r="Q74" s="95"/>
      <c r="R74" s="95"/>
      <c r="S74" s="95"/>
      <c r="T74" s="95"/>
      <c r="U74" s="95"/>
      <c r="V74" s="95"/>
      <c r="W74" s="95"/>
      <c r="X74" s="95"/>
      <c r="Y74" s="95"/>
      <c r="Z74" s="95"/>
      <c r="AA74" s="96"/>
    </row>
    <row r="75" spans="1:27" s="71" customFormat="1" ht="21.6" customHeight="1">
      <c r="A75" s="69">
        <f>IF(B75&lt;&gt;"",COUNTA($B$19:B75),"")</f>
        <v>56</v>
      </c>
      <c r="B75" s="79" t="s">
        <v>84</v>
      </c>
      <c r="C75" s="164" t="s">
        <v>8</v>
      </c>
      <c r="D75" s="164" t="s">
        <v>8</v>
      </c>
      <c r="E75" s="164" t="s">
        <v>8</v>
      </c>
      <c r="F75" s="164" t="s">
        <v>8</v>
      </c>
      <c r="G75" s="164" t="s">
        <v>8</v>
      </c>
      <c r="H75" s="164" t="s">
        <v>8</v>
      </c>
      <c r="I75" s="164" t="s">
        <v>8</v>
      </c>
      <c r="J75" s="164" t="s">
        <v>8</v>
      </c>
      <c r="K75" s="164" t="s">
        <v>8</v>
      </c>
      <c r="L75" s="164" t="s">
        <v>8</v>
      </c>
      <c r="M75" s="164" t="s">
        <v>8</v>
      </c>
      <c r="N75" s="164" t="s">
        <v>8</v>
      </c>
      <c r="O75" s="95"/>
      <c r="P75" s="95"/>
      <c r="Q75" s="95"/>
      <c r="R75" s="95"/>
      <c r="S75" s="95"/>
      <c r="T75" s="95"/>
      <c r="U75" s="95"/>
      <c r="V75" s="95"/>
      <c r="W75" s="95"/>
      <c r="X75" s="95"/>
      <c r="Y75" s="95"/>
      <c r="Z75" s="95"/>
      <c r="AA75" s="96"/>
    </row>
    <row r="76" spans="1:27" s="71" customFormat="1" ht="21.6" customHeight="1">
      <c r="A76" s="69">
        <f>IF(B76&lt;&gt;"",COUNTA($B$19:B76),"")</f>
        <v>57</v>
      </c>
      <c r="B76" s="79" t="s">
        <v>85</v>
      </c>
      <c r="C76" s="164">
        <v>311.3</v>
      </c>
      <c r="D76" s="164">
        <v>300.89999999999998</v>
      </c>
      <c r="E76" s="164">
        <v>0.18</v>
      </c>
      <c r="F76" s="164" t="s">
        <v>8</v>
      </c>
      <c r="G76" s="164">
        <v>0.06</v>
      </c>
      <c r="H76" s="164">
        <v>0.03</v>
      </c>
      <c r="I76" s="164">
        <v>0.15</v>
      </c>
      <c r="J76" s="164">
        <v>0.31</v>
      </c>
      <c r="K76" s="164">
        <v>0.13</v>
      </c>
      <c r="L76" s="164">
        <v>0.37</v>
      </c>
      <c r="M76" s="164">
        <v>0.19</v>
      </c>
      <c r="N76" s="164">
        <v>313.43</v>
      </c>
      <c r="O76" s="95"/>
      <c r="P76" s="95"/>
      <c r="Q76" s="95"/>
      <c r="R76" s="95"/>
      <c r="S76" s="95"/>
      <c r="T76" s="95"/>
      <c r="U76" s="95"/>
      <c r="V76" s="95"/>
      <c r="W76" s="95"/>
      <c r="X76" s="95"/>
      <c r="Y76" s="95"/>
      <c r="Z76" s="95"/>
      <c r="AA76" s="96"/>
    </row>
    <row r="77" spans="1:27" s="71" customFormat="1" ht="21.6" customHeight="1">
      <c r="A77" s="69">
        <f>IF(B77&lt;&gt;"",COUNTA($B$19:B77),"")</f>
        <v>58</v>
      </c>
      <c r="B77" s="79" t="s">
        <v>86</v>
      </c>
      <c r="C77" s="164">
        <v>158.94999999999999</v>
      </c>
      <c r="D77" s="164">
        <v>154.83000000000001</v>
      </c>
      <c r="E77" s="164" t="s">
        <v>8</v>
      </c>
      <c r="F77" s="164" t="s">
        <v>8</v>
      </c>
      <c r="G77" s="164" t="s">
        <v>8</v>
      </c>
      <c r="H77" s="164" t="s">
        <v>8</v>
      </c>
      <c r="I77" s="164" t="s">
        <v>8</v>
      </c>
      <c r="J77" s="164" t="s">
        <v>8</v>
      </c>
      <c r="K77" s="164" t="s">
        <v>8</v>
      </c>
      <c r="L77" s="164" t="s">
        <v>8</v>
      </c>
      <c r="M77" s="164" t="s">
        <v>8</v>
      </c>
      <c r="N77" s="164">
        <v>159.91</v>
      </c>
      <c r="O77" s="95"/>
      <c r="P77" s="95"/>
      <c r="Q77" s="95"/>
      <c r="R77" s="95"/>
      <c r="S77" s="95"/>
      <c r="T77" s="95"/>
      <c r="U77" s="95"/>
      <c r="V77" s="95"/>
      <c r="W77" s="95"/>
      <c r="X77" s="95"/>
      <c r="Y77" s="95"/>
      <c r="Z77" s="95"/>
      <c r="AA77" s="96"/>
    </row>
    <row r="78" spans="1:27" s="71" customFormat="1" ht="11.1" customHeight="1">
      <c r="A78" s="69">
        <f>IF(B78&lt;&gt;"",COUNTA($B$19:B78),"")</f>
        <v>59</v>
      </c>
      <c r="B78" s="78" t="s">
        <v>87</v>
      </c>
      <c r="C78" s="164">
        <v>0.25</v>
      </c>
      <c r="D78" s="164">
        <v>0.94</v>
      </c>
      <c r="E78" s="164">
        <v>7.0000000000000007E-2</v>
      </c>
      <c r="F78" s="164">
        <v>0.01</v>
      </c>
      <c r="G78" s="164" t="s">
        <v>8</v>
      </c>
      <c r="H78" s="164">
        <v>0.03</v>
      </c>
      <c r="I78" s="164">
        <v>0.08</v>
      </c>
      <c r="J78" s="164">
        <v>0.02</v>
      </c>
      <c r="K78" s="164">
        <v>0.45</v>
      </c>
      <c r="L78" s="164">
        <v>0.01</v>
      </c>
      <c r="M78" s="164">
        <v>0.02</v>
      </c>
      <c r="N78" s="164">
        <v>0.02</v>
      </c>
      <c r="O78" s="95"/>
      <c r="P78" s="95"/>
      <c r="Q78" s="95"/>
      <c r="R78" s="95"/>
      <c r="S78" s="95"/>
      <c r="T78" s="95"/>
      <c r="U78" s="95"/>
      <c r="V78" s="95"/>
      <c r="W78" s="95"/>
      <c r="X78" s="95"/>
      <c r="Y78" s="95"/>
      <c r="Z78" s="95"/>
      <c r="AA78" s="96"/>
    </row>
    <row r="79" spans="1:27" s="71" customFormat="1" ht="11.1" customHeight="1">
      <c r="A79" s="69">
        <f>IF(B79&lt;&gt;"",COUNTA($B$19:B79),"")</f>
        <v>60</v>
      </c>
      <c r="B79" s="78" t="s">
        <v>88</v>
      </c>
      <c r="C79" s="164">
        <v>238.29</v>
      </c>
      <c r="D79" s="164">
        <v>293</v>
      </c>
      <c r="E79" s="164">
        <v>0.69</v>
      </c>
      <c r="F79" s="164">
        <v>0.03</v>
      </c>
      <c r="G79" s="164">
        <v>0.08</v>
      </c>
      <c r="H79" s="164">
        <v>0.93</v>
      </c>
      <c r="I79" s="164">
        <v>0.84</v>
      </c>
      <c r="J79" s="164">
        <v>0.64</v>
      </c>
      <c r="K79" s="164">
        <v>1.32</v>
      </c>
      <c r="L79" s="164">
        <v>0.67</v>
      </c>
      <c r="M79" s="164">
        <v>0.2</v>
      </c>
      <c r="N79" s="164">
        <v>224.74</v>
      </c>
      <c r="O79" s="95"/>
      <c r="P79" s="95"/>
      <c r="Q79" s="95"/>
      <c r="R79" s="95"/>
      <c r="S79" s="95"/>
      <c r="T79" s="95"/>
      <c r="U79" s="95"/>
      <c r="V79" s="95"/>
      <c r="W79" s="95"/>
      <c r="X79" s="95"/>
      <c r="Y79" s="95"/>
      <c r="Z79" s="95"/>
      <c r="AA79" s="96"/>
    </row>
    <row r="80" spans="1:27" s="71" customFormat="1" ht="11.1" customHeight="1">
      <c r="A80" s="69">
        <f>IF(B80&lt;&gt;"",COUNTA($B$19:B80),"")</f>
        <v>61</v>
      </c>
      <c r="B80" s="78" t="s">
        <v>74</v>
      </c>
      <c r="C80" s="164">
        <v>0.48</v>
      </c>
      <c r="D80" s="164">
        <v>0.14000000000000001</v>
      </c>
      <c r="E80" s="164">
        <v>0.14000000000000001</v>
      </c>
      <c r="F80" s="164">
        <v>0.03</v>
      </c>
      <c r="G80" s="164">
        <v>0.04</v>
      </c>
      <c r="H80" s="164" t="s">
        <v>8</v>
      </c>
      <c r="I80" s="164" t="s">
        <v>8</v>
      </c>
      <c r="J80" s="164">
        <v>0.4</v>
      </c>
      <c r="K80" s="164">
        <v>0.38</v>
      </c>
      <c r="L80" s="164">
        <v>0.11</v>
      </c>
      <c r="M80" s="164">
        <v>0.19</v>
      </c>
      <c r="N80" s="164">
        <v>0.3</v>
      </c>
      <c r="O80" s="95"/>
      <c r="P80" s="95"/>
      <c r="Q80" s="95"/>
      <c r="R80" s="95"/>
      <c r="S80" s="95"/>
      <c r="T80" s="95"/>
      <c r="U80" s="95"/>
      <c r="V80" s="95"/>
      <c r="W80" s="95"/>
      <c r="X80" s="95"/>
      <c r="Y80" s="95"/>
      <c r="Z80" s="95"/>
      <c r="AA80" s="96"/>
    </row>
    <row r="81" spans="1:27" s="71" customFormat="1" ht="20.100000000000001" customHeight="1">
      <c r="A81" s="70">
        <f>IF(B81&lt;&gt;"",COUNTA($B$19:B81),"")</f>
        <v>62</v>
      </c>
      <c r="B81" s="80" t="s">
        <v>89</v>
      </c>
      <c r="C81" s="165">
        <v>708.31</v>
      </c>
      <c r="D81" s="165">
        <v>749.53</v>
      </c>
      <c r="E81" s="165">
        <v>0.8</v>
      </c>
      <c r="F81" s="165">
        <v>0.02</v>
      </c>
      <c r="G81" s="165">
        <v>0.1</v>
      </c>
      <c r="H81" s="165">
        <v>1</v>
      </c>
      <c r="I81" s="165">
        <v>1.07</v>
      </c>
      <c r="J81" s="165">
        <v>0.56999999999999995</v>
      </c>
      <c r="K81" s="165">
        <v>1.52</v>
      </c>
      <c r="L81" s="165">
        <v>0.94</v>
      </c>
      <c r="M81" s="165">
        <v>0.21</v>
      </c>
      <c r="N81" s="165">
        <v>697.79</v>
      </c>
      <c r="O81" s="95"/>
      <c r="P81" s="95"/>
      <c r="Q81" s="95"/>
      <c r="R81" s="95"/>
      <c r="S81" s="95"/>
      <c r="T81" s="95"/>
      <c r="U81" s="95"/>
      <c r="V81" s="95"/>
      <c r="W81" s="95"/>
      <c r="X81" s="95"/>
      <c r="Y81" s="95"/>
      <c r="Z81" s="95"/>
      <c r="AA81" s="96"/>
    </row>
    <row r="82" spans="1:27" s="87" customFormat="1" ht="11.1" customHeight="1">
      <c r="A82" s="69">
        <f>IF(B82&lt;&gt;"",COUNTA($B$19:B82),"")</f>
        <v>63</v>
      </c>
      <c r="B82" s="78" t="s">
        <v>90</v>
      </c>
      <c r="C82" s="164">
        <v>0.76</v>
      </c>
      <c r="D82" s="164">
        <v>0.33</v>
      </c>
      <c r="E82" s="164">
        <v>0.84</v>
      </c>
      <c r="F82" s="164" t="s">
        <v>8</v>
      </c>
      <c r="G82" s="164" t="s">
        <v>8</v>
      </c>
      <c r="H82" s="164" t="s">
        <v>8</v>
      </c>
      <c r="I82" s="164">
        <v>6.92</v>
      </c>
      <c r="J82" s="164" t="s">
        <v>8</v>
      </c>
      <c r="K82" s="164" t="s">
        <v>8</v>
      </c>
      <c r="L82" s="164" t="s">
        <v>8</v>
      </c>
      <c r="M82" s="164" t="s">
        <v>8</v>
      </c>
      <c r="N82" s="164">
        <v>0.01</v>
      </c>
      <c r="O82" s="97"/>
      <c r="P82" s="97"/>
      <c r="Q82" s="97"/>
      <c r="R82" s="97"/>
      <c r="S82" s="97"/>
      <c r="T82" s="97"/>
      <c r="U82" s="97"/>
      <c r="V82" s="97"/>
      <c r="W82" s="97"/>
      <c r="X82" s="97"/>
      <c r="Y82" s="97"/>
      <c r="Z82" s="97"/>
      <c r="AA82" s="98"/>
    </row>
    <row r="83" spans="1:27" s="87" customFormat="1" ht="11.1" customHeight="1">
      <c r="A83" s="69">
        <f>IF(B83&lt;&gt;"",COUNTA($B$19:B83),"")</f>
        <v>64</v>
      </c>
      <c r="B83" s="78" t="s">
        <v>91</v>
      </c>
      <c r="C83" s="164" t="s">
        <v>8</v>
      </c>
      <c r="D83" s="164" t="s">
        <v>8</v>
      </c>
      <c r="E83" s="164" t="s">
        <v>8</v>
      </c>
      <c r="F83" s="164" t="s">
        <v>8</v>
      </c>
      <c r="G83" s="164" t="s">
        <v>8</v>
      </c>
      <c r="H83" s="164" t="s">
        <v>8</v>
      </c>
      <c r="I83" s="164" t="s">
        <v>8</v>
      </c>
      <c r="J83" s="164" t="s">
        <v>8</v>
      </c>
      <c r="K83" s="164" t="s">
        <v>8</v>
      </c>
      <c r="L83" s="164" t="s">
        <v>8</v>
      </c>
      <c r="M83" s="164" t="s">
        <v>8</v>
      </c>
      <c r="N83" s="164" t="s">
        <v>8</v>
      </c>
      <c r="O83" s="97"/>
      <c r="P83" s="97"/>
      <c r="Q83" s="97"/>
      <c r="R83" s="97"/>
      <c r="S83" s="97"/>
      <c r="T83" s="97"/>
      <c r="U83" s="97"/>
      <c r="V83" s="97"/>
      <c r="W83" s="97"/>
      <c r="X83" s="97"/>
      <c r="Y83" s="97"/>
      <c r="Z83" s="97"/>
      <c r="AA83" s="98"/>
    </row>
    <row r="84" spans="1:27" s="87" customFormat="1" ht="11.1" customHeight="1">
      <c r="A84" s="69">
        <f>IF(B84&lt;&gt;"",COUNTA($B$19:B84),"")</f>
        <v>65</v>
      </c>
      <c r="B84" s="78" t="s">
        <v>92</v>
      </c>
      <c r="C84" s="164">
        <v>0.13</v>
      </c>
      <c r="D84" s="164">
        <v>0.4</v>
      </c>
      <c r="E84" s="164" t="s">
        <v>8</v>
      </c>
      <c r="F84" s="164" t="s">
        <v>8</v>
      </c>
      <c r="G84" s="164" t="s">
        <v>8</v>
      </c>
      <c r="H84" s="164" t="s">
        <v>8</v>
      </c>
      <c r="I84" s="164" t="s">
        <v>8</v>
      </c>
      <c r="J84" s="164" t="s">
        <v>8</v>
      </c>
      <c r="K84" s="164">
        <v>0.03</v>
      </c>
      <c r="L84" s="164" t="s">
        <v>8</v>
      </c>
      <c r="M84" s="164" t="s">
        <v>8</v>
      </c>
      <c r="N84" s="164">
        <v>0.06</v>
      </c>
      <c r="O84" s="97"/>
      <c r="P84" s="97"/>
      <c r="Q84" s="97"/>
      <c r="R84" s="97"/>
      <c r="S84" s="97"/>
      <c r="T84" s="97"/>
      <c r="U84" s="97"/>
      <c r="V84" s="97"/>
      <c r="W84" s="97"/>
      <c r="X84" s="97"/>
      <c r="Y84" s="97"/>
      <c r="Z84" s="97"/>
      <c r="AA84" s="98"/>
    </row>
    <row r="85" spans="1:27" s="87" customFormat="1" ht="11.1" customHeight="1">
      <c r="A85" s="69">
        <f>IF(B85&lt;&gt;"",COUNTA($B$19:B85),"")</f>
        <v>66</v>
      </c>
      <c r="B85" s="78" t="s">
        <v>74</v>
      </c>
      <c r="C85" s="164" t="s">
        <v>8</v>
      </c>
      <c r="D85" s="164" t="s">
        <v>8</v>
      </c>
      <c r="E85" s="164" t="s">
        <v>8</v>
      </c>
      <c r="F85" s="164" t="s">
        <v>8</v>
      </c>
      <c r="G85" s="164" t="s">
        <v>8</v>
      </c>
      <c r="H85" s="164" t="s">
        <v>8</v>
      </c>
      <c r="I85" s="164" t="s">
        <v>8</v>
      </c>
      <c r="J85" s="164" t="s">
        <v>8</v>
      </c>
      <c r="K85" s="164" t="s">
        <v>8</v>
      </c>
      <c r="L85" s="164" t="s">
        <v>8</v>
      </c>
      <c r="M85" s="164" t="s">
        <v>8</v>
      </c>
      <c r="N85" s="164" t="s">
        <v>8</v>
      </c>
      <c r="O85" s="97"/>
      <c r="P85" s="97"/>
      <c r="Q85" s="97"/>
      <c r="R85" s="97"/>
      <c r="S85" s="97"/>
      <c r="T85" s="97"/>
      <c r="U85" s="97"/>
      <c r="V85" s="97"/>
      <c r="W85" s="97"/>
      <c r="X85" s="97"/>
      <c r="Y85" s="97"/>
      <c r="Z85" s="97"/>
      <c r="AA85" s="98"/>
    </row>
    <row r="86" spans="1:27" s="71" customFormat="1" ht="20.100000000000001" customHeight="1">
      <c r="A86" s="70">
        <f>IF(B86&lt;&gt;"",COUNTA($B$19:B86),"")</f>
        <v>67</v>
      </c>
      <c r="B86" s="80" t="s">
        <v>93</v>
      </c>
      <c r="C86" s="165">
        <v>0.89</v>
      </c>
      <c r="D86" s="165">
        <v>0.72</v>
      </c>
      <c r="E86" s="165">
        <v>0.85</v>
      </c>
      <c r="F86" s="165" t="s">
        <v>8</v>
      </c>
      <c r="G86" s="165" t="s">
        <v>8</v>
      </c>
      <c r="H86" s="165" t="s">
        <v>8</v>
      </c>
      <c r="I86" s="165">
        <v>6.92</v>
      </c>
      <c r="J86" s="165" t="s">
        <v>8</v>
      </c>
      <c r="K86" s="165">
        <v>0.03</v>
      </c>
      <c r="L86" s="165" t="s">
        <v>8</v>
      </c>
      <c r="M86" s="165" t="s">
        <v>8</v>
      </c>
      <c r="N86" s="165">
        <v>0.08</v>
      </c>
      <c r="O86" s="95"/>
      <c r="P86" s="95"/>
      <c r="Q86" s="95"/>
      <c r="R86" s="95"/>
      <c r="S86" s="95"/>
      <c r="T86" s="95"/>
      <c r="U86" s="95"/>
      <c r="V86" s="95"/>
      <c r="W86" s="95"/>
      <c r="X86" s="95"/>
      <c r="Y86" s="95"/>
      <c r="Z86" s="95"/>
      <c r="AA86" s="96"/>
    </row>
    <row r="87" spans="1:27" s="71" customFormat="1" ht="20.100000000000001" customHeight="1">
      <c r="A87" s="70">
        <f>IF(B87&lt;&gt;"",COUNTA($B$19:B87),"")</f>
        <v>68</v>
      </c>
      <c r="B87" s="80" t="s">
        <v>94</v>
      </c>
      <c r="C87" s="165">
        <v>709.2</v>
      </c>
      <c r="D87" s="165">
        <v>750.25</v>
      </c>
      <c r="E87" s="165">
        <v>1.65</v>
      </c>
      <c r="F87" s="165">
        <v>0.02</v>
      </c>
      <c r="G87" s="165">
        <v>0.1</v>
      </c>
      <c r="H87" s="165">
        <v>1</v>
      </c>
      <c r="I87" s="165">
        <v>7.99</v>
      </c>
      <c r="J87" s="165">
        <v>0.56999999999999995</v>
      </c>
      <c r="K87" s="165">
        <v>1.55</v>
      </c>
      <c r="L87" s="165">
        <v>0.94</v>
      </c>
      <c r="M87" s="165">
        <v>0.21</v>
      </c>
      <c r="N87" s="165">
        <v>697.86</v>
      </c>
      <c r="O87" s="95"/>
      <c r="P87" s="95"/>
      <c r="Q87" s="95"/>
      <c r="R87" s="95"/>
      <c r="S87" s="95"/>
      <c r="T87" s="95"/>
      <c r="U87" s="95"/>
      <c r="V87" s="95"/>
      <c r="W87" s="95"/>
      <c r="X87" s="95"/>
      <c r="Y87" s="95"/>
      <c r="Z87" s="95"/>
      <c r="AA87" s="96"/>
    </row>
    <row r="88" spans="1:27" s="71" customFormat="1" ht="20.100000000000001" customHeight="1">
      <c r="A88" s="70">
        <f>IF(B88&lt;&gt;"",COUNTA($B$19:B88),"")</f>
        <v>69</v>
      </c>
      <c r="B88" s="80" t="s">
        <v>95</v>
      </c>
      <c r="C88" s="165">
        <v>-158.6</v>
      </c>
      <c r="D88" s="165">
        <v>-224.83</v>
      </c>
      <c r="E88" s="165">
        <v>-7.53</v>
      </c>
      <c r="F88" s="165">
        <v>-0.2</v>
      </c>
      <c r="G88" s="165">
        <v>-0.3</v>
      </c>
      <c r="H88" s="165">
        <v>0.05</v>
      </c>
      <c r="I88" s="165">
        <v>-16.510000000000002</v>
      </c>
      <c r="J88" s="165">
        <v>-9.85</v>
      </c>
      <c r="K88" s="165">
        <v>-12.83</v>
      </c>
      <c r="L88" s="165">
        <v>-10.91</v>
      </c>
      <c r="M88" s="165">
        <v>-2.33</v>
      </c>
      <c r="N88" s="165">
        <v>-134.26</v>
      </c>
      <c r="O88" s="95"/>
      <c r="P88" s="95"/>
      <c r="Q88" s="95"/>
      <c r="R88" s="95"/>
      <c r="S88" s="95"/>
      <c r="T88" s="95"/>
      <c r="U88" s="95"/>
      <c r="V88" s="95"/>
      <c r="W88" s="95"/>
      <c r="X88" s="95"/>
      <c r="Y88" s="95"/>
      <c r="Z88" s="95"/>
      <c r="AA88" s="96"/>
    </row>
    <row r="89" spans="1:27" s="87" customFormat="1" ht="24.95" customHeight="1">
      <c r="A89" s="69">
        <f>IF(B89&lt;&gt;"",COUNTA($B$19:B89),"")</f>
        <v>70</v>
      </c>
      <c r="B89" s="81" t="s">
        <v>96</v>
      </c>
      <c r="C89" s="166">
        <v>-157.22999999999999</v>
      </c>
      <c r="D89" s="166">
        <v>-224.62</v>
      </c>
      <c r="E89" s="166">
        <v>-5.95</v>
      </c>
      <c r="F89" s="166">
        <v>-0.2</v>
      </c>
      <c r="G89" s="166">
        <v>-0.3</v>
      </c>
      <c r="H89" s="166">
        <v>0.05</v>
      </c>
      <c r="I89" s="166">
        <v>-3.74</v>
      </c>
      <c r="J89" s="166">
        <v>-9.85</v>
      </c>
      <c r="K89" s="166">
        <v>-12.64</v>
      </c>
      <c r="L89" s="166">
        <v>-10.89</v>
      </c>
      <c r="M89" s="166">
        <v>-2.33</v>
      </c>
      <c r="N89" s="166">
        <v>-134.21</v>
      </c>
      <c r="O89" s="97"/>
      <c r="P89" s="97"/>
      <c r="Q89" s="97"/>
      <c r="R89" s="97"/>
      <c r="S89" s="97"/>
      <c r="T89" s="97"/>
      <c r="U89" s="97"/>
      <c r="V89" s="97"/>
      <c r="W89" s="97"/>
      <c r="X89" s="97"/>
      <c r="Y89" s="97"/>
      <c r="Z89" s="97"/>
      <c r="AA89" s="98"/>
    </row>
    <row r="90" spans="1:27" s="87" customFormat="1" ht="18" customHeight="1">
      <c r="A90" s="69">
        <f>IF(B90&lt;&gt;"",COUNTA($B$19:B90),"")</f>
        <v>71</v>
      </c>
      <c r="B90" s="78" t="s">
        <v>97</v>
      </c>
      <c r="C90" s="164" t="s">
        <v>8</v>
      </c>
      <c r="D90" s="164" t="s">
        <v>8</v>
      </c>
      <c r="E90" s="164" t="s">
        <v>8</v>
      </c>
      <c r="F90" s="164" t="s">
        <v>8</v>
      </c>
      <c r="G90" s="164" t="s">
        <v>8</v>
      </c>
      <c r="H90" s="164" t="s">
        <v>8</v>
      </c>
      <c r="I90" s="164" t="s">
        <v>8</v>
      </c>
      <c r="J90" s="164" t="s">
        <v>8</v>
      </c>
      <c r="K90" s="164" t="s">
        <v>8</v>
      </c>
      <c r="L90" s="164" t="s">
        <v>8</v>
      </c>
      <c r="M90" s="164" t="s">
        <v>8</v>
      </c>
      <c r="N90" s="164" t="s">
        <v>8</v>
      </c>
      <c r="O90" s="97"/>
      <c r="P90" s="97"/>
      <c r="Q90" s="97"/>
      <c r="R90" s="97"/>
      <c r="S90" s="97"/>
      <c r="T90" s="97"/>
      <c r="U90" s="97"/>
      <c r="V90" s="97"/>
      <c r="W90" s="97"/>
      <c r="X90" s="97"/>
      <c r="Y90" s="97"/>
      <c r="Z90" s="97"/>
      <c r="AA90" s="98"/>
    </row>
    <row r="91" spans="1:27" ht="11.1" customHeight="1">
      <c r="A91" s="69">
        <f>IF(B91&lt;&gt;"",COUNTA($B$19:B91),"")</f>
        <v>72</v>
      </c>
      <c r="B91" s="78" t="s">
        <v>98</v>
      </c>
      <c r="C91" s="164">
        <v>0.04</v>
      </c>
      <c r="D91" s="164" t="s">
        <v>8</v>
      </c>
      <c r="E91" s="164" t="s">
        <v>8</v>
      </c>
      <c r="F91" s="164" t="s">
        <v>8</v>
      </c>
      <c r="G91" s="164" t="s">
        <v>8</v>
      </c>
      <c r="H91" s="164" t="s">
        <v>8</v>
      </c>
      <c r="I91" s="164" t="s">
        <v>8</v>
      </c>
      <c r="J91" s="164" t="s">
        <v>8</v>
      </c>
      <c r="K91" s="164" t="s">
        <v>8</v>
      </c>
      <c r="L91" s="164" t="s">
        <v>8</v>
      </c>
      <c r="M91" s="164">
        <v>0.09</v>
      </c>
      <c r="N91" s="164" t="s">
        <v>8</v>
      </c>
    </row>
  </sheetData>
  <mergeCells count="31">
    <mergeCell ref="A1:B1"/>
    <mergeCell ref="C1:H1"/>
    <mergeCell ref="I1:N1"/>
    <mergeCell ref="A2:B2"/>
    <mergeCell ref="C2:H2"/>
    <mergeCell ref="B4:B16"/>
    <mergeCell ref="I2:N2"/>
    <mergeCell ref="H6:H13"/>
    <mergeCell ref="C3:H3"/>
    <mergeCell ref="F14:H16"/>
    <mergeCell ref="I4:L5"/>
    <mergeCell ref="C4:C16"/>
    <mergeCell ref="I3:N3"/>
    <mergeCell ref="I6:I13"/>
    <mergeCell ref="G6:G13"/>
    <mergeCell ref="A3:B3"/>
    <mergeCell ref="K6:K13"/>
    <mergeCell ref="D4:D16"/>
    <mergeCell ref="A4:A16"/>
    <mergeCell ref="L6:L13"/>
    <mergeCell ref="I14:L16"/>
    <mergeCell ref="F4:H5"/>
    <mergeCell ref="C55:H55"/>
    <mergeCell ref="I55:N55"/>
    <mergeCell ref="M4:M16"/>
    <mergeCell ref="N4:N16"/>
    <mergeCell ref="F6:F13"/>
    <mergeCell ref="J6:J13"/>
    <mergeCell ref="E4:E16"/>
    <mergeCell ref="C18:H18"/>
    <mergeCell ref="I18:N18"/>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AA91"/>
  <sheetViews>
    <sheetView zoomScale="140" zoomScaleNormal="140" workbookViewId="0">
      <pane xSplit="2" ySplit="17" topLeftCell="C18" activePane="bottomRight" state="frozen"/>
      <selection activeCell="C19" sqref="C19:G19"/>
      <selection pane="topRight" activeCell="C19" sqref="C19:G19"/>
      <selection pane="bottomLeft" activeCell="C19" sqref="C19:G19"/>
      <selection pane="bottomRight" activeCell="C18" sqref="C18:H18"/>
    </sheetView>
  </sheetViews>
  <sheetFormatPr baseColWidth="10" defaultColWidth="11.42578125" defaultRowHeight="11.25"/>
  <cols>
    <col min="1" max="1" width="3.5703125" style="83" customWidth="1"/>
    <col min="2" max="2" width="36.5703125" style="77" customWidth="1"/>
    <col min="3" max="3" width="9.42578125" style="77" customWidth="1"/>
    <col min="4" max="8" width="8.42578125" style="77" customWidth="1"/>
    <col min="9" max="12" width="8.7109375" style="77" customWidth="1"/>
    <col min="13" max="13" width="8.28515625" style="77" customWidth="1"/>
    <col min="14" max="14" width="8.7109375" style="77" customWidth="1"/>
    <col min="15" max="27" width="11.42578125" style="94"/>
    <col min="28" max="16384" width="11.42578125" style="77"/>
  </cols>
  <sheetData>
    <row r="1" spans="1:27" s="74" customFormat="1" ht="35.1" customHeight="1">
      <c r="A1" s="218" t="s">
        <v>54</v>
      </c>
      <c r="B1" s="219"/>
      <c r="C1" s="220" t="str">
        <f>"Auszahlungen und Einzahlungen 
der Gemeinden und Gemeindeverbände "&amp;Deckblatt!A7&amp;"  
nach Gebietskörperschaften und Produktbereichen"</f>
        <v>Auszahlungen und Einzahlungen 
der Gemeinden und Gemeindeverbände 2022  
nach Gebietskörperschaften und Produktbereichen</v>
      </c>
      <c r="D1" s="220"/>
      <c r="E1" s="220"/>
      <c r="F1" s="220"/>
      <c r="G1" s="220"/>
      <c r="H1" s="221"/>
      <c r="I1" s="222" t="str">
        <f>"Auszahlungen und Einzahlungen 
der Gemeinden und Gemeindeverbände "&amp;Deckblatt!A7&amp;" 
nach Gebietskörperschaften und Produktbereichen"</f>
        <v>Auszahlungen und Einzahlungen 
der Gemeinden und Gemeindeverbände 2022 
nach Gebietskörperschaften und Produktbereichen</v>
      </c>
      <c r="J1" s="220"/>
      <c r="K1" s="220"/>
      <c r="L1" s="220"/>
      <c r="M1" s="220"/>
      <c r="N1" s="221"/>
      <c r="O1" s="93"/>
      <c r="P1" s="93"/>
      <c r="Q1" s="93"/>
      <c r="R1" s="93"/>
      <c r="S1" s="93"/>
      <c r="T1" s="93"/>
      <c r="U1" s="93"/>
      <c r="V1" s="93"/>
      <c r="W1" s="93"/>
      <c r="X1" s="93"/>
      <c r="Y1" s="93"/>
      <c r="Z1" s="93"/>
      <c r="AA1" s="93"/>
    </row>
    <row r="2" spans="1:27" s="74" customFormat="1" ht="15" customHeight="1">
      <c r="A2" s="218" t="s">
        <v>42</v>
      </c>
      <c r="B2" s="219"/>
      <c r="C2" s="220" t="s">
        <v>126</v>
      </c>
      <c r="D2" s="220"/>
      <c r="E2" s="220"/>
      <c r="F2" s="220"/>
      <c r="G2" s="220"/>
      <c r="H2" s="221"/>
      <c r="I2" s="222" t="s">
        <v>126</v>
      </c>
      <c r="J2" s="220"/>
      <c r="K2" s="220"/>
      <c r="L2" s="220"/>
      <c r="M2" s="220"/>
      <c r="N2" s="221"/>
      <c r="O2" s="93"/>
      <c r="P2" s="93"/>
      <c r="Q2" s="93"/>
      <c r="R2" s="93"/>
      <c r="S2" s="93"/>
      <c r="T2" s="93"/>
      <c r="U2" s="93"/>
      <c r="V2" s="93"/>
      <c r="W2" s="93"/>
      <c r="X2" s="93"/>
      <c r="Y2" s="93"/>
      <c r="Z2" s="93"/>
      <c r="AA2" s="93"/>
    </row>
    <row r="3" spans="1:27" s="74" customFormat="1" ht="15" customHeight="1">
      <c r="A3" s="218" t="s">
        <v>131</v>
      </c>
      <c r="B3" s="219"/>
      <c r="C3" s="220" t="s">
        <v>590</v>
      </c>
      <c r="D3" s="220"/>
      <c r="E3" s="220"/>
      <c r="F3" s="220"/>
      <c r="G3" s="220"/>
      <c r="H3" s="221"/>
      <c r="I3" s="222" t="s">
        <v>590</v>
      </c>
      <c r="J3" s="220"/>
      <c r="K3" s="220"/>
      <c r="L3" s="220"/>
      <c r="M3" s="220"/>
      <c r="N3" s="221"/>
      <c r="O3" s="93"/>
      <c r="P3" s="93"/>
      <c r="Q3" s="93"/>
      <c r="R3" s="93"/>
      <c r="S3" s="93"/>
      <c r="T3" s="93"/>
      <c r="U3" s="93"/>
      <c r="V3" s="93"/>
      <c r="W3" s="93"/>
      <c r="X3" s="93"/>
      <c r="Y3" s="93"/>
      <c r="Z3" s="93"/>
      <c r="AA3" s="93"/>
    </row>
    <row r="4" spans="1:27" s="74" customFormat="1" ht="11.45" customHeight="1">
      <c r="A4" s="212" t="s">
        <v>28</v>
      </c>
      <c r="B4" s="213" t="s">
        <v>116</v>
      </c>
      <c r="C4" s="213" t="s">
        <v>1</v>
      </c>
      <c r="D4" s="217" t="s">
        <v>33</v>
      </c>
      <c r="E4" s="217" t="s">
        <v>34</v>
      </c>
      <c r="F4" s="223" t="s">
        <v>2</v>
      </c>
      <c r="G4" s="223"/>
      <c r="H4" s="224"/>
      <c r="I4" s="225" t="s">
        <v>2</v>
      </c>
      <c r="J4" s="223"/>
      <c r="K4" s="223"/>
      <c r="L4" s="223"/>
      <c r="M4" s="223" t="s">
        <v>35</v>
      </c>
      <c r="N4" s="224" t="s">
        <v>36</v>
      </c>
      <c r="O4" s="93"/>
      <c r="P4" s="93"/>
      <c r="Q4" s="93"/>
      <c r="R4" s="93"/>
      <c r="S4" s="93"/>
      <c r="T4" s="93"/>
      <c r="U4" s="93"/>
      <c r="V4" s="93"/>
      <c r="W4" s="93"/>
      <c r="X4" s="93"/>
      <c r="Y4" s="93"/>
      <c r="Z4" s="93"/>
      <c r="AA4" s="93"/>
    </row>
    <row r="5" spans="1:27" s="74" customFormat="1" ht="11.45" customHeight="1">
      <c r="A5" s="212"/>
      <c r="B5" s="213"/>
      <c r="C5" s="213"/>
      <c r="D5" s="217"/>
      <c r="E5" s="217"/>
      <c r="F5" s="223"/>
      <c r="G5" s="223"/>
      <c r="H5" s="224"/>
      <c r="I5" s="225"/>
      <c r="J5" s="223"/>
      <c r="K5" s="223"/>
      <c r="L5" s="223"/>
      <c r="M5" s="223"/>
      <c r="N5" s="224"/>
      <c r="O5" s="93"/>
      <c r="P5" s="93"/>
      <c r="Q5" s="93"/>
      <c r="R5" s="93"/>
      <c r="S5" s="93"/>
      <c r="T5" s="93"/>
      <c r="U5" s="93"/>
      <c r="V5" s="93"/>
      <c r="W5" s="93"/>
      <c r="X5" s="93"/>
      <c r="Y5" s="93"/>
      <c r="Z5" s="93"/>
      <c r="AA5" s="93"/>
    </row>
    <row r="6" spans="1:27" s="74" customFormat="1" ht="11.45" customHeight="1">
      <c r="A6" s="212"/>
      <c r="B6" s="213"/>
      <c r="C6" s="213"/>
      <c r="D6" s="217"/>
      <c r="E6" s="217"/>
      <c r="F6" s="217" t="s">
        <v>3</v>
      </c>
      <c r="G6" s="217" t="s">
        <v>970</v>
      </c>
      <c r="H6" s="216" t="s">
        <v>971</v>
      </c>
      <c r="I6" s="212" t="s">
        <v>972</v>
      </c>
      <c r="J6" s="217" t="s">
        <v>973</v>
      </c>
      <c r="K6" s="217" t="s">
        <v>974</v>
      </c>
      <c r="L6" s="217" t="s">
        <v>975</v>
      </c>
      <c r="M6" s="223"/>
      <c r="N6" s="224"/>
      <c r="O6" s="93"/>
      <c r="P6" s="93"/>
      <c r="Q6" s="93"/>
      <c r="R6" s="93"/>
      <c r="S6" s="93"/>
      <c r="T6" s="93"/>
      <c r="U6" s="93"/>
      <c r="V6" s="93"/>
      <c r="W6" s="93"/>
      <c r="X6" s="93"/>
      <c r="Y6" s="93"/>
      <c r="Z6" s="93"/>
      <c r="AA6" s="93"/>
    </row>
    <row r="7" spans="1:27" s="74" customFormat="1" ht="11.45" customHeight="1">
      <c r="A7" s="212"/>
      <c r="B7" s="213"/>
      <c r="C7" s="213"/>
      <c r="D7" s="217"/>
      <c r="E7" s="217"/>
      <c r="F7" s="217"/>
      <c r="G7" s="217"/>
      <c r="H7" s="216"/>
      <c r="I7" s="212"/>
      <c r="J7" s="217"/>
      <c r="K7" s="217"/>
      <c r="L7" s="217"/>
      <c r="M7" s="223"/>
      <c r="N7" s="224"/>
      <c r="O7" s="93"/>
      <c r="P7" s="93"/>
      <c r="Q7" s="93"/>
      <c r="R7" s="93"/>
      <c r="S7" s="93"/>
      <c r="T7" s="93"/>
      <c r="U7" s="93"/>
      <c r="V7" s="93"/>
      <c r="W7" s="93"/>
      <c r="X7" s="93"/>
      <c r="Y7" s="93"/>
      <c r="Z7" s="93"/>
      <c r="AA7" s="93"/>
    </row>
    <row r="8" spans="1:27" s="74" customFormat="1" ht="11.45" customHeight="1">
      <c r="A8" s="212"/>
      <c r="B8" s="213"/>
      <c r="C8" s="213"/>
      <c r="D8" s="217"/>
      <c r="E8" s="217"/>
      <c r="F8" s="217"/>
      <c r="G8" s="217"/>
      <c r="H8" s="216"/>
      <c r="I8" s="212"/>
      <c r="J8" s="217"/>
      <c r="K8" s="217"/>
      <c r="L8" s="217"/>
      <c r="M8" s="223"/>
      <c r="N8" s="224"/>
      <c r="O8" s="93"/>
      <c r="P8" s="93"/>
      <c r="Q8" s="93"/>
      <c r="R8" s="93"/>
      <c r="S8" s="93"/>
      <c r="T8" s="93"/>
      <c r="U8" s="93"/>
      <c r="V8" s="93"/>
      <c r="W8" s="93"/>
      <c r="X8" s="93"/>
      <c r="Y8" s="93"/>
      <c r="Z8" s="93"/>
      <c r="AA8" s="93"/>
    </row>
    <row r="9" spans="1:27" s="74" customFormat="1" ht="11.45" customHeight="1">
      <c r="A9" s="212"/>
      <c r="B9" s="213"/>
      <c r="C9" s="213"/>
      <c r="D9" s="217"/>
      <c r="E9" s="217"/>
      <c r="F9" s="217"/>
      <c r="G9" s="217"/>
      <c r="H9" s="216"/>
      <c r="I9" s="212"/>
      <c r="J9" s="217"/>
      <c r="K9" s="217"/>
      <c r="L9" s="217"/>
      <c r="M9" s="223"/>
      <c r="N9" s="224"/>
      <c r="O9" s="93"/>
      <c r="P9" s="93"/>
      <c r="Q9" s="93"/>
      <c r="R9" s="93"/>
      <c r="S9" s="93"/>
      <c r="T9" s="93"/>
      <c r="U9" s="93"/>
      <c r="V9" s="93"/>
      <c r="W9" s="93"/>
      <c r="X9" s="93"/>
      <c r="Y9" s="93"/>
      <c r="Z9" s="93"/>
      <c r="AA9" s="93"/>
    </row>
    <row r="10" spans="1:27" s="74" customFormat="1" ht="11.45" customHeight="1">
      <c r="A10" s="212"/>
      <c r="B10" s="213"/>
      <c r="C10" s="213"/>
      <c r="D10" s="217"/>
      <c r="E10" s="217"/>
      <c r="F10" s="217"/>
      <c r="G10" s="217"/>
      <c r="H10" s="216"/>
      <c r="I10" s="212"/>
      <c r="J10" s="217"/>
      <c r="K10" s="217"/>
      <c r="L10" s="217"/>
      <c r="M10" s="223"/>
      <c r="N10" s="224"/>
      <c r="O10" s="93"/>
      <c r="P10" s="93"/>
      <c r="Q10" s="93"/>
      <c r="R10" s="93"/>
      <c r="S10" s="93"/>
      <c r="T10" s="93"/>
      <c r="U10" s="93"/>
      <c r="V10" s="93"/>
      <c r="W10" s="93"/>
      <c r="X10" s="93"/>
      <c r="Y10" s="93"/>
      <c r="Z10" s="93"/>
      <c r="AA10" s="93"/>
    </row>
    <row r="11" spans="1:27" ht="11.45" customHeight="1">
      <c r="A11" s="212"/>
      <c r="B11" s="213"/>
      <c r="C11" s="213"/>
      <c r="D11" s="217"/>
      <c r="E11" s="217"/>
      <c r="F11" s="217"/>
      <c r="G11" s="217"/>
      <c r="H11" s="216"/>
      <c r="I11" s="212"/>
      <c r="J11" s="217"/>
      <c r="K11" s="217"/>
      <c r="L11" s="217"/>
      <c r="M11" s="223"/>
      <c r="N11" s="224"/>
    </row>
    <row r="12" spans="1:27" ht="11.45" customHeight="1">
      <c r="A12" s="212"/>
      <c r="B12" s="213"/>
      <c r="C12" s="213"/>
      <c r="D12" s="217"/>
      <c r="E12" s="217"/>
      <c r="F12" s="217"/>
      <c r="G12" s="217"/>
      <c r="H12" s="216"/>
      <c r="I12" s="212"/>
      <c r="J12" s="217"/>
      <c r="K12" s="217"/>
      <c r="L12" s="217"/>
      <c r="M12" s="223"/>
      <c r="N12" s="224"/>
    </row>
    <row r="13" spans="1:27" ht="11.45" customHeight="1">
      <c r="A13" s="212"/>
      <c r="B13" s="213"/>
      <c r="C13" s="213"/>
      <c r="D13" s="217"/>
      <c r="E13" s="217"/>
      <c r="F13" s="217"/>
      <c r="G13" s="217"/>
      <c r="H13" s="216"/>
      <c r="I13" s="212"/>
      <c r="J13" s="217"/>
      <c r="K13" s="217"/>
      <c r="L13" s="217"/>
      <c r="M13" s="223"/>
      <c r="N13" s="224"/>
    </row>
    <row r="14" spans="1:27" ht="11.45" customHeight="1">
      <c r="A14" s="212"/>
      <c r="B14" s="213"/>
      <c r="C14" s="213"/>
      <c r="D14" s="217"/>
      <c r="E14" s="217"/>
      <c r="F14" s="217" t="s">
        <v>0</v>
      </c>
      <c r="G14" s="217"/>
      <c r="H14" s="216"/>
      <c r="I14" s="212" t="s">
        <v>0</v>
      </c>
      <c r="J14" s="217"/>
      <c r="K14" s="217"/>
      <c r="L14" s="217"/>
      <c r="M14" s="223"/>
      <c r="N14" s="224"/>
    </row>
    <row r="15" spans="1:27" ht="11.45" customHeight="1">
      <c r="A15" s="212"/>
      <c r="B15" s="213"/>
      <c r="C15" s="213"/>
      <c r="D15" s="217"/>
      <c r="E15" s="217"/>
      <c r="F15" s="217"/>
      <c r="G15" s="217"/>
      <c r="H15" s="216"/>
      <c r="I15" s="212"/>
      <c r="J15" s="217"/>
      <c r="K15" s="217"/>
      <c r="L15" s="217"/>
      <c r="M15" s="223"/>
      <c r="N15" s="224"/>
    </row>
    <row r="16" spans="1:27" ht="11.45" customHeight="1">
      <c r="A16" s="212"/>
      <c r="B16" s="213"/>
      <c r="C16" s="213"/>
      <c r="D16" s="217"/>
      <c r="E16" s="217"/>
      <c r="F16" s="217"/>
      <c r="G16" s="217"/>
      <c r="H16" s="216"/>
      <c r="I16" s="212"/>
      <c r="J16" s="217"/>
      <c r="K16" s="217"/>
      <c r="L16" s="217"/>
      <c r="M16" s="223"/>
      <c r="N16" s="224"/>
    </row>
    <row r="17" spans="1:27" s="83" customFormat="1" ht="11.45" customHeight="1">
      <c r="A17" s="64">
        <v>1</v>
      </c>
      <c r="B17" s="65">
        <v>2</v>
      </c>
      <c r="C17" s="66">
        <v>3</v>
      </c>
      <c r="D17" s="66">
        <v>4</v>
      </c>
      <c r="E17" s="66">
        <v>5</v>
      </c>
      <c r="F17" s="66">
        <v>6</v>
      </c>
      <c r="G17" s="66">
        <v>7</v>
      </c>
      <c r="H17" s="67">
        <v>8</v>
      </c>
      <c r="I17" s="89">
        <v>9</v>
      </c>
      <c r="J17" s="66">
        <v>10</v>
      </c>
      <c r="K17" s="66">
        <v>11</v>
      </c>
      <c r="L17" s="66">
        <v>12</v>
      </c>
      <c r="M17" s="66">
        <v>13</v>
      </c>
      <c r="N17" s="67">
        <v>14</v>
      </c>
      <c r="O17" s="92"/>
      <c r="P17" s="92"/>
      <c r="Q17" s="92"/>
      <c r="R17" s="92"/>
      <c r="S17" s="92"/>
      <c r="T17" s="92"/>
      <c r="U17" s="92"/>
      <c r="V17" s="92"/>
      <c r="W17" s="92"/>
      <c r="X17" s="92"/>
      <c r="Y17" s="92"/>
      <c r="Z17" s="92"/>
      <c r="AA17" s="92"/>
    </row>
    <row r="18" spans="1:27" s="71" customFormat="1" ht="20.100000000000001" customHeight="1">
      <c r="A18" s="88"/>
      <c r="B18" s="84"/>
      <c r="C18" s="231" t="s">
        <v>969</v>
      </c>
      <c r="D18" s="232"/>
      <c r="E18" s="232"/>
      <c r="F18" s="232"/>
      <c r="G18" s="232"/>
      <c r="H18" s="232"/>
      <c r="I18" s="232" t="s">
        <v>969</v>
      </c>
      <c r="J18" s="232"/>
      <c r="K18" s="232"/>
      <c r="L18" s="232"/>
      <c r="M18" s="232"/>
      <c r="N18" s="232"/>
      <c r="O18" s="95"/>
      <c r="P18" s="95"/>
      <c r="Q18" s="95"/>
      <c r="R18" s="95"/>
      <c r="S18" s="95"/>
      <c r="T18" s="95"/>
      <c r="U18" s="95"/>
      <c r="V18" s="95"/>
      <c r="W18" s="95"/>
      <c r="X18" s="95"/>
      <c r="Y18" s="95"/>
      <c r="Z18" s="95"/>
      <c r="AA18" s="96"/>
    </row>
    <row r="19" spans="1:27" s="71" customFormat="1" ht="11.1" customHeight="1">
      <c r="A19" s="69">
        <f>IF(B19&lt;&gt;"",COUNTA($B$19:B19),"")</f>
        <v>1</v>
      </c>
      <c r="B19" s="78" t="s">
        <v>70</v>
      </c>
      <c r="C19" s="161">
        <v>144300</v>
      </c>
      <c r="D19" s="161">
        <v>11801</v>
      </c>
      <c r="E19" s="161">
        <v>86476</v>
      </c>
      <c r="F19" s="161">
        <v>3031</v>
      </c>
      <c r="G19" s="161">
        <v>14215</v>
      </c>
      <c r="H19" s="161">
        <v>19832</v>
      </c>
      <c r="I19" s="161">
        <v>16944</v>
      </c>
      <c r="J19" s="161">
        <v>11093</v>
      </c>
      <c r="K19" s="161">
        <v>15404</v>
      </c>
      <c r="L19" s="161">
        <v>5958</v>
      </c>
      <c r="M19" s="161">
        <v>4317</v>
      </c>
      <c r="N19" s="161">
        <v>41705</v>
      </c>
      <c r="O19" s="95"/>
      <c r="P19" s="95"/>
      <c r="Q19" s="95"/>
      <c r="R19" s="95"/>
      <c r="S19" s="95"/>
      <c r="T19" s="95"/>
      <c r="U19" s="95"/>
      <c r="V19" s="95"/>
      <c r="W19" s="95"/>
      <c r="X19" s="95"/>
      <c r="Y19" s="95"/>
      <c r="Z19" s="95"/>
      <c r="AA19" s="96"/>
    </row>
    <row r="20" spans="1:27" s="71" customFormat="1" ht="11.1" customHeight="1">
      <c r="A20" s="69">
        <f>IF(B20&lt;&gt;"",COUNTA($B$19:B20),"")</f>
        <v>2</v>
      </c>
      <c r="B20" s="78" t="s">
        <v>71</v>
      </c>
      <c r="C20" s="161">
        <v>18470</v>
      </c>
      <c r="D20" s="161">
        <v>450</v>
      </c>
      <c r="E20" s="161">
        <v>16229</v>
      </c>
      <c r="F20" s="161">
        <v>482</v>
      </c>
      <c r="G20" s="161">
        <v>2286</v>
      </c>
      <c r="H20" s="161">
        <v>4219</v>
      </c>
      <c r="I20" s="161">
        <v>2540</v>
      </c>
      <c r="J20" s="161">
        <v>2697</v>
      </c>
      <c r="K20" s="161">
        <v>3151</v>
      </c>
      <c r="L20" s="161">
        <v>853</v>
      </c>
      <c r="M20" s="161">
        <v>483</v>
      </c>
      <c r="N20" s="161">
        <v>1308</v>
      </c>
      <c r="O20" s="95"/>
      <c r="P20" s="95"/>
      <c r="Q20" s="95"/>
      <c r="R20" s="95"/>
      <c r="S20" s="95"/>
      <c r="T20" s="95"/>
      <c r="U20" s="95"/>
      <c r="V20" s="95"/>
      <c r="W20" s="95"/>
      <c r="X20" s="95"/>
      <c r="Y20" s="95"/>
      <c r="Z20" s="95"/>
      <c r="AA20" s="96"/>
    </row>
    <row r="21" spans="1:27" s="71" customFormat="1" ht="21.6" customHeight="1">
      <c r="A21" s="69">
        <f>IF(B21&lt;&gt;"",COUNTA($B$19:B21),"")</f>
        <v>3</v>
      </c>
      <c r="B21" s="79" t="s">
        <v>628</v>
      </c>
      <c r="C21" s="161">
        <v>281825</v>
      </c>
      <c r="D21" s="161">
        <v>89433</v>
      </c>
      <c r="E21" s="161" t="s">
        <v>8</v>
      </c>
      <c r="F21" s="161" t="s">
        <v>8</v>
      </c>
      <c r="G21" s="161" t="s">
        <v>8</v>
      </c>
      <c r="H21" s="161" t="s">
        <v>8</v>
      </c>
      <c r="I21" s="161" t="s">
        <v>8</v>
      </c>
      <c r="J21" s="161" t="s">
        <v>8</v>
      </c>
      <c r="K21" s="161" t="s">
        <v>8</v>
      </c>
      <c r="L21" s="161" t="s">
        <v>8</v>
      </c>
      <c r="M21" s="161" t="s">
        <v>8</v>
      </c>
      <c r="N21" s="161">
        <v>192392</v>
      </c>
      <c r="O21" s="95"/>
      <c r="P21" s="95"/>
      <c r="Q21" s="95"/>
      <c r="R21" s="95"/>
      <c r="S21" s="95"/>
      <c r="T21" s="95"/>
      <c r="U21" s="95"/>
      <c r="V21" s="95"/>
      <c r="W21" s="95"/>
      <c r="X21" s="95"/>
      <c r="Y21" s="95"/>
      <c r="Z21" s="95"/>
      <c r="AA21" s="96"/>
    </row>
    <row r="22" spans="1:27" s="71" customFormat="1" ht="11.1" customHeight="1">
      <c r="A22" s="69">
        <f>IF(B22&lt;&gt;"",COUNTA($B$19:B22),"")</f>
        <v>4</v>
      </c>
      <c r="B22" s="78" t="s">
        <v>72</v>
      </c>
      <c r="C22" s="161">
        <v>82</v>
      </c>
      <c r="D22" s="161" t="s">
        <v>8</v>
      </c>
      <c r="E22" s="161">
        <v>82</v>
      </c>
      <c r="F22" s="161" t="s">
        <v>8</v>
      </c>
      <c r="G22" s="161">
        <v>29</v>
      </c>
      <c r="H22" s="161">
        <v>27</v>
      </c>
      <c r="I22" s="161">
        <v>15</v>
      </c>
      <c r="J22" s="161">
        <v>10</v>
      </c>
      <c r="K22" s="161" t="s">
        <v>8</v>
      </c>
      <c r="L22" s="161" t="s">
        <v>8</v>
      </c>
      <c r="M22" s="161" t="s">
        <v>8</v>
      </c>
      <c r="N22" s="161" t="s">
        <v>8</v>
      </c>
      <c r="O22" s="95"/>
      <c r="P22" s="95"/>
      <c r="Q22" s="95"/>
      <c r="R22" s="95"/>
      <c r="S22" s="95"/>
      <c r="T22" s="95"/>
      <c r="U22" s="95"/>
      <c r="V22" s="95"/>
      <c r="W22" s="95"/>
      <c r="X22" s="95"/>
      <c r="Y22" s="95"/>
      <c r="Z22" s="95"/>
      <c r="AA22" s="96"/>
    </row>
    <row r="23" spans="1:27" s="71" customFormat="1" ht="11.1" customHeight="1">
      <c r="A23" s="69">
        <f>IF(B23&lt;&gt;"",COUNTA($B$19:B23),"")</f>
        <v>5</v>
      </c>
      <c r="B23" s="78" t="s">
        <v>73</v>
      </c>
      <c r="C23" s="161">
        <v>1053552</v>
      </c>
      <c r="D23" s="161">
        <v>176680</v>
      </c>
      <c r="E23" s="161">
        <v>199188</v>
      </c>
      <c r="F23" s="161">
        <v>11892</v>
      </c>
      <c r="G23" s="161">
        <v>26611</v>
      </c>
      <c r="H23" s="161">
        <v>39158</v>
      </c>
      <c r="I23" s="161">
        <v>24774</v>
      </c>
      <c r="J23" s="161">
        <v>31589</v>
      </c>
      <c r="K23" s="161">
        <v>20570</v>
      </c>
      <c r="L23" s="161">
        <v>44595</v>
      </c>
      <c r="M23" s="161">
        <v>568</v>
      </c>
      <c r="N23" s="161">
        <v>677115</v>
      </c>
      <c r="O23" s="95"/>
      <c r="P23" s="95"/>
      <c r="Q23" s="95"/>
      <c r="R23" s="95"/>
      <c r="S23" s="95"/>
      <c r="T23" s="95"/>
      <c r="U23" s="95"/>
      <c r="V23" s="95"/>
      <c r="W23" s="95"/>
      <c r="X23" s="95"/>
      <c r="Y23" s="95"/>
      <c r="Z23" s="95"/>
      <c r="AA23" s="96"/>
    </row>
    <row r="24" spans="1:27" s="71" customFormat="1" ht="11.1" customHeight="1">
      <c r="A24" s="69">
        <f>IF(B24&lt;&gt;"",COUNTA($B$19:B24),"")</f>
        <v>6</v>
      </c>
      <c r="B24" s="78" t="s">
        <v>74</v>
      </c>
      <c r="C24" s="161">
        <v>288045</v>
      </c>
      <c r="D24" s="161">
        <v>2109</v>
      </c>
      <c r="E24" s="161">
        <v>86297</v>
      </c>
      <c r="F24" s="161">
        <v>3057</v>
      </c>
      <c r="G24" s="161">
        <v>14274</v>
      </c>
      <c r="H24" s="161">
        <v>19513</v>
      </c>
      <c r="I24" s="161">
        <v>16567</v>
      </c>
      <c r="J24" s="161">
        <v>10062</v>
      </c>
      <c r="K24" s="161">
        <v>17077</v>
      </c>
      <c r="L24" s="161">
        <v>5746</v>
      </c>
      <c r="M24" s="161">
        <v>3773</v>
      </c>
      <c r="N24" s="161">
        <v>195866</v>
      </c>
      <c r="O24" s="95"/>
      <c r="P24" s="95"/>
      <c r="Q24" s="95"/>
      <c r="R24" s="95"/>
      <c r="S24" s="95"/>
      <c r="T24" s="95"/>
      <c r="U24" s="95"/>
      <c r="V24" s="95"/>
      <c r="W24" s="95"/>
      <c r="X24" s="95"/>
      <c r="Y24" s="95"/>
      <c r="Z24" s="95"/>
      <c r="AA24" s="96"/>
    </row>
    <row r="25" spans="1:27" s="71" customFormat="1" ht="20.100000000000001" customHeight="1">
      <c r="A25" s="70">
        <f>IF(B25&lt;&gt;"",COUNTA($B$19:B25),"")</f>
        <v>7</v>
      </c>
      <c r="B25" s="80" t="s">
        <v>75</v>
      </c>
      <c r="C25" s="162">
        <v>1210182</v>
      </c>
      <c r="D25" s="162">
        <v>276255</v>
      </c>
      <c r="E25" s="162">
        <v>215679</v>
      </c>
      <c r="F25" s="162">
        <v>12348</v>
      </c>
      <c r="G25" s="162">
        <v>28867</v>
      </c>
      <c r="H25" s="162">
        <v>43724</v>
      </c>
      <c r="I25" s="162">
        <v>27706</v>
      </c>
      <c r="J25" s="162">
        <v>35327</v>
      </c>
      <c r="K25" s="162">
        <v>22048</v>
      </c>
      <c r="L25" s="162">
        <v>45659</v>
      </c>
      <c r="M25" s="162">
        <v>1595</v>
      </c>
      <c r="N25" s="162">
        <v>716654</v>
      </c>
      <c r="O25" s="95"/>
      <c r="P25" s="95"/>
      <c r="Q25" s="95"/>
      <c r="R25" s="95"/>
      <c r="S25" s="95"/>
      <c r="T25" s="95"/>
      <c r="U25" s="95"/>
      <c r="V25" s="95"/>
      <c r="W25" s="95"/>
      <c r="X25" s="95"/>
      <c r="Y25" s="95"/>
      <c r="Z25" s="95"/>
      <c r="AA25" s="96"/>
    </row>
    <row r="26" spans="1:27" s="71" customFormat="1" ht="21.6" customHeight="1">
      <c r="A26" s="69">
        <f>IF(B26&lt;&gt;"",COUNTA($B$19:B26),"")</f>
        <v>8</v>
      </c>
      <c r="B26" s="79" t="s">
        <v>76</v>
      </c>
      <c r="C26" s="161">
        <v>26970</v>
      </c>
      <c r="D26" s="161">
        <v>1002</v>
      </c>
      <c r="E26" s="161">
        <v>23544</v>
      </c>
      <c r="F26" s="161">
        <v>1703</v>
      </c>
      <c r="G26" s="161">
        <v>5440</v>
      </c>
      <c r="H26" s="161">
        <v>6480</v>
      </c>
      <c r="I26" s="161">
        <v>5465</v>
      </c>
      <c r="J26" s="161">
        <v>3432</v>
      </c>
      <c r="K26" s="161">
        <v>575</v>
      </c>
      <c r="L26" s="161">
        <v>449</v>
      </c>
      <c r="M26" s="161">
        <v>213</v>
      </c>
      <c r="N26" s="161">
        <v>2211</v>
      </c>
      <c r="O26" s="95"/>
      <c r="P26" s="95"/>
      <c r="Q26" s="95"/>
      <c r="R26" s="95"/>
      <c r="S26" s="95"/>
      <c r="T26" s="95"/>
      <c r="U26" s="95"/>
      <c r="V26" s="95"/>
      <c r="W26" s="95"/>
      <c r="X26" s="95"/>
      <c r="Y26" s="95"/>
      <c r="Z26" s="95"/>
      <c r="AA26" s="96"/>
    </row>
    <row r="27" spans="1:27" s="71" customFormat="1" ht="11.1" customHeight="1">
      <c r="A27" s="69">
        <f>IF(B27&lt;&gt;"",COUNTA($B$19:B27),"")</f>
        <v>9</v>
      </c>
      <c r="B27" s="78" t="s">
        <v>77</v>
      </c>
      <c r="C27" s="161">
        <v>20011</v>
      </c>
      <c r="D27" s="161" t="s">
        <v>8</v>
      </c>
      <c r="E27" s="161">
        <v>19804</v>
      </c>
      <c r="F27" s="161">
        <v>1315</v>
      </c>
      <c r="G27" s="161">
        <v>4812</v>
      </c>
      <c r="H27" s="161">
        <v>5286</v>
      </c>
      <c r="I27" s="161">
        <v>5043</v>
      </c>
      <c r="J27" s="161">
        <v>2987</v>
      </c>
      <c r="K27" s="161">
        <v>41</v>
      </c>
      <c r="L27" s="161">
        <v>320</v>
      </c>
      <c r="M27" s="161">
        <v>207</v>
      </c>
      <c r="N27" s="161" t="s">
        <v>8</v>
      </c>
      <c r="O27" s="95"/>
      <c r="P27" s="95"/>
      <c r="Q27" s="95"/>
      <c r="R27" s="95"/>
      <c r="S27" s="95"/>
      <c r="T27" s="95"/>
      <c r="U27" s="95"/>
      <c r="V27" s="95"/>
      <c r="W27" s="95"/>
      <c r="X27" s="95"/>
      <c r="Y27" s="95"/>
      <c r="Z27" s="95"/>
      <c r="AA27" s="96"/>
    </row>
    <row r="28" spans="1:27" s="71" customFormat="1" ht="11.1" customHeight="1">
      <c r="A28" s="69">
        <f>IF(B28&lt;&gt;"",COUNTA($B$19:B28),"")</f>
        <v>10</v>
      </c>
      <c r="B28" s="78" t="s">
        <v>78</v>
      </c>
      <c r="C28" s="161" t="s">
        <v>8</v>
      </c>
      <c r="D28" s="161" t="s">
        <v>8</v>
      </c>
      <c r="E28" s="161" t="s">
        <v>8</v>
      </c>
      <c r="F28" s="161" t="s">
        <v>8</v>
      </c>
      <c r="G28" s="161" t="s">
        <v>8</v>
      </c>
      <c r="H28" s="161" t="s">
        <v>8</v>
      </c>
      <c r="I28" s="161" t="s">
        <v>8</v>
      </c>
      <c r="J28" s="161" t="s">
        <v>8</v>
      </c>
      <c r="K28" s="161" t="s">
        <v>8</v>
      </c>
      <c r="L28" s="161" t="s">
        <v>8</v>
      </c>
      <c r="M28" s="161" t="s">
        <v>8</v>
      </c>
      <c r="N28" s="161" t="s">
        <v>8</v>
      </c>
      <c r="O28" s="95"/>
      <c r="P28" s="95"/>
      <c r="Q28" s="95"/>
      <c r="R28" s="95"/>
      <c r="S28" s="95"/>
      <c r="T28" s="95"/>
      <c r="U28" s="95"/>
      <c r="V28" s="95"/>
      <c r="W28" s="95"/>
      <c r="X28" s="95"/>
      <c r="Y28" s="95"/>
      <c r="Z28" s="95"/>
      <c r="AA28" s="96"/>
    </row>
    <row r="29" spans="1:27" s="71" customFormat="1" ht="11.1" customHeight="1">
      <c r="A29" s="69">
        <f>IF(B29&lt;&gt;"",COUNTA($B$19:B29),"")</f>
        <v>11</v>
      </c>
      <c r="B29" s="78" t="s">
        <v>79</v>
      </c>
      <c r="C29" s="161">
        <v>9665</v>
      </c>
      <c r="D29" s="161">
        <v>1367</v>
      </c>
      <c r="E29" s="161">
        <v>444</v>
      </c>
      <c r="F29" s="161">
        <v>25</v>
      </c>
      <c r="G29" s="161">
        <v>19</v>
      </c>
      <c r="H29" s="161">
        <v>211</v>
      </c>
      <c r="I29" s="161">
        <v>185</v>
      </c>
      <c r="J29" s="161">
        <v>4</v>
      </c>
      <c r="K29" s="161" t="s">
        <v>8</v>
      </c>
      <c r="L29" s="161" t="s">
        <v>8</v>
      </c>
      <c r="M29" s="161" t="s">
        <v>8</v>
      </c>
      <c r="N29" s="161">
        <v>7853</v>
      </c>
      <c r="O29" s="95"/>
      <c r="P29" s="95"/>
      <c r="Q29" s="95"/>
      <c r="R29" s="95"/>
      <c r="S29" s="95"/>
      <c r="T29" s="95"/>
      <c r="U29" s="95"/>
      <c r="V29" s="95"/>
      <c r="W29" s="95"/>
      <c r="X29" s="95"/>
      <c r="Y29" s="95"/>
      <c r="Z29" s="95"/>
      <c r="AA29" s="96"/>
    </row>
    <row r="30" spans="1:27" s="71" customFormat="1" ht="11.1" customHeight="1">
      <c r="A30" s="69">
        <f>IF(B30&lt;&gt;"",COUNTA($B$19:B30),"")</f>
        <v>12</v>
      </c>
      <c r="B30" s="78" t="s">
        <v>74</v>
      </c>
      <c r="C30" s="161">
        <v>1243</v>
      </c>
      <c r="D30" s="161" t="s">
        <v>8</v>
      </c>
      <c r="E30" s="161">
        <v>1202</v>
      </c>
      <c r="F30" s="161">
        <v>16</v>
      </c>
      <c r="G30" s="161">
        <v>1138</v>
      </c>
      <c r="H30" s="161">
        <v>20</v>
      </c>
      <c r="I30" s="161" t="s">
        <v>8</v>
      </c>
      <c r="J30" s="161">
        <v>28</v>
      </c>
      <c r="K30" s="161" t="s">
        <v>8</v>
      </c>
      <c r="L30" s="161" t="s">
        <v>8</v>
      </c>
      <c r="M30" s="161" t="s">
        <v>8</v>
      </c>
      <c r="N30" s="161">
        <v>41</v>
      </c>
      <c r="O30" s="95"/>
      <c r="P30" s="95"/>
      <c r="Q30" s="95"/>
      <c r="R30" s="95"/>
      <c r="S30" s="95"/>
      <c r="T30" s="95"/>
      <c r="U30" s="95"/>
      <c r="V30" s="95"/>
      <c r="W30" s="95"/>
      <c r="X30" s="95"/>
      <c r="Y30" s="95"/>
      <c r="Z30" s="95"/>
      <c r="AA30" s="96"/>
    </row>
    <row r="31" spans="1:27" s="71" customFormat="1" ht="20.100000000000001" customHeight="1">
      <c r="A31" s="70">
        <f>IF(B31&lt;&gt;"",COUNTA($B$19:B31),"")</f>
        <v>13</v>
      </c>
      <c r="B31" s="80" t="s">
        <v>80</v>
      </c>
      <c r="C31" s="162">
        <v>35392</v>
      </c>
      <c r="D31" s="162">
        <v>2369</v>
      </c>
      <c r="E31" s="162">
        <v>22786</v>
      </c>
      <c r="F31" s="162">
        <v>1712</v>
      </c>
      <c r="G31" s="162">
        <v>4321</v>
      </c>
      <c r="H31" s="162">
        <v>6671</v>
      </c>
      <c r="I31" s="162">
        <v>5650</v>
      </c>
      <c r="J31" s="162">
        <v>3408</v>
      </c>
      <c r="K31" s="162">
        <v>575</v>
      </c>
      <c r="L31" s="162">
        <v>449</v>
      </c>
      <c r="M31" s="162">
        <v>213</v>
      </c>
      <c r="N31" s="162">
        <v>10023</v>
      </c>
      <c r="O31" s="95"/>
      <c r="P31" s="95"/>
      <c r="Q31" s="95"/>
      <c r="R31" s="95"/>
      <c r="S31" s="95"/>
      <c r="T31" s="95"/>
      <c r="U31" s="95"/>
      <c r="V31" s="95"/>
      <c r="W31" s="95"/>
      <c r="X31" s="95"/>
      <c r="Y31" s="95"/>
      <c r="Z31" s="95"/>
      <c r="AA31" s="96"/>
    </row>
    <row r="32" spans="1:27" s="71" customFormat="1" ht="20.100000000000001" customHeight="1">
      <c r="A32" s="70">
        <f>IF(B32&lt;&gt;"",COUNTA($B$19:B32),"")</f>
        <v>14</v>
      </c>
      <c r="B32" s="80" t="s">
        <v>81</v>
      </c>
      <c r="C32" s="162">
        <v>1245574</v>
      </c>
      <c r="D32" s="162">
        <v>278624</v>
      </c>
      <c r="E32" s="162">
        <v>238465</v>
      </c>
      <c r="F32" s="162">
        <v>14060</v>
      </c>
      <c r="G32" s="162">
        <v>33188</v>
      </c>
      <c r="H32" s="162">
        <v>50394</v>
      </c>
      <c r="I32" s="162">
        <v>33355</v>
      </c>
      <c r="J32" s="162">
        <v>38735</v>
      </c>
      <c r="K32" s="162">
        <v>22623</v>
      </c>
      <c r="L32" s="162">
        <v>46108</v>
      </c>
      <c r="M32" s="162">
        <v>1808</v>
      </c>
      <c r="N32" s="162">
        <v>726677</v>
      </c>
      <c r="O32" s="95"/>
      <c r="P32" s="95"/>
      <c r="Q32" s="95"/>
      <c r="R32" s="95"/>
      <c r="S32" s="95"/>
      <c r="T32" s="95"/>
      <c r="U32" s="95"/>
      <c r="V32" s="95"/>
      <c r="W32" s="95"/>
      <c r="X32" s="95"/>
      <c r="Y32" s="95"/>
      <c r="Z32" s="95"/>
      <c r="AA32" s="96"/>
    </row>
    <row r="33" spans="1:27" s="71" customFormat="1" ht="11.1" customHeight="1">
      <c r="A33" s="69">
        <f>IF(B33&lt;&gt;"",COUNTA($B$19:B33),"")</f>
        <v>15</v>
      </c>
      <c r="B33" s="78" t="s">
        <v>82</v>
      </c>
      <c r="C33" s="161" t="s">
        <v>8</v>
      </c>
      <c r="D33" s="161" t="s">
        <v>8</v>
      </c>
      <c r="E33" s="161" t="s">
        <v>8</v>
      </c>
      <c r="F33" s="161" t="s">
        <v>8</v>
      </c>
      <c r="G33" s="161" t="s">
        <v>8</v>
      </c>
      <c r="H33" s="161" t="s">
        <v>8</v>
      </c>
      <c r="I33" s="161" t="s">
        <v>8</v>
      </c>
      <c r="J33" s="161" t="s">
        <v>8</v>
      </c>
      <c r="K33" s="161" t="s">
        <v>8</v>
      </c>
      <c r="L33" s="161" t="s">
        <v>8</v>
      </c>
      <c r="M33" s="161" t="s">
        <v>8</v>
      </c>
      <c r="N33" s="161" t="s">
        <v>8</v>
      </c>
      <c r="O33" s="95"/>
      <c r="P33" s="95"/>
      <c r="Q33" s="95"/>
      <c r="R33" s="95"/>
      <c r="S33" s="95"/>
      <c r="T33" s="95"/>
      <c r="U33" s="95"/>
      <c r="V33" s="95"/>
      <c r="W33" s="95"/>
      <c r="X33" s="95"/>
      <c r="Y33" s="95"/>
      <c r="Z33" s="95"/>
      <c r="AA33" s="96"/>
    </row>
    <row r="34" spans="1:27" s="71" customFormat="1" ht="11.1" customHeight="1">
      <c r="A34" s="69">
        <f>IF(B34&lt;&gt;"",COUNTA($B$19:B34),"")</f>
        <v>16</v>
      </c>
      <c r="B34" s="78" t="s">
        <v>83</v>
      </c>
      <c r="C34" s="161" t="s">
        <v>8</v>
      </c>
      <c r="D34" s="161" t="s">
        <v>8</v>
      </c>
      <c r="E34" s="161" t="s">
        <v>8</v>
      </c>
      <c r="F34" s="161" t="s">
        <v>8</v>
      </c>
      <c r="G34" s="161" t="s">
        <v>8</v>
      </c>
      <c r="H34" s="161" t="s">
        <v>8</v>
      </c>
      <c r="I34" s="161" t="s">
        <v>8</v>
      </c>
      <c r="J34" s="161" t="s">
        <v>8</v>
      </c>
      <c r="K34" s="161" t="s">
        <v>8</v>
      </c>
      <c r="L34" s="161" t="s">
        <v>8</v>
      </c>
      <c r="M34" s="161" t="s">
        <v>8</v>
      </c>
      <c r="N34" s="161" t="s">
        <v>8</v>
      </c>
      <c r="O34" s="95"/>
      <c r="P34" s="95"/>
      <c r="Q34" s="95"/>
      <c r="R34" s="95"/>
      <c r="S34" s="95"/>
      <c r="T34" s="95"/>
      <c r="U34" s="95"/>
      <c r="V34" s="95"/>
      <c r="W34" s="95"/>
      <c r="X34" s="95"/>
      <c r="Y34" s="95"/>
      <c r="Z34" s="95"/>
      <c r="AA34" s="96"/>
    </row>
    <row r="35" spans="1:27" s="71" customFormat="1" ht="11.1" customHeight="1">
      <c r="A35" s="69">
        <f>IF(B35&lt;&gt;"",COUNTA($B$19:B35),"")</f>
        <v>17</v>
      </c>
      <c r="B35" s="78" t="s">
        <v>99</v>
      </c>
      <c r="C35" s="161" t="s">
        <v>8</v>
      </c>
      <c r="D35" s="161" t="s">
        <v>8</v>
      </c>
      <c r="E35" s="161" t="s">
        <v>8</v>
      </c>
      <c r="F35" s="161" t="s">
        <v>8</v>
      </c>
      <c r="G35" s="161" t="s">
        <v>8</v>
      </c>
      <c r="H35" s="161" t="s">
        <v>8</v>
      </c>
      <c r="I35" s="161" t="s">
        <v>8</v>
      </c>
      <c r="J35" s="161" t="s">
        <v>8</v>
      </c>
      <c r="K35" s="161" t="s">
        <v>8</v>
      </c>
      <c r="L35" s="161" t="s">
        <v>8</v>
      </c>
      <c r="M35" s="161" t="s">
        <v>8</v>
      </c>
      <c r="N35" s="161" t="s">
        <v>8</v>
      </c>
      <c r="O35" s="95"/>
      <c r="P35" s="95"/>
      <c r="Q35" s="95"/>
      <c r="R35" s="95"/>
      <c r="S35" s="95"/>
      <c r="T35" s="95"/>
      <c r="U35" s="95"/>
      <c r="V35" s="95"/>
      <c r="W35" s="95"/>
      <c r="X35" s="95"/>
      <c r="Y35" s="95"/>
      <c r="Z35" s="95"/>
      <c r="AA35" s="96"/>
    </row>
    <row r="36" spans="1:27" s="71" customFormat="1" ht="11.1" customHeight="1">
      <c r="A36" s="69">
        <f>IF(B36&lt;&gt;"",COUNTA($B$19:B36),"")</f>
        <v>18</v>
      </c>
      <c r="B36" s="78" t="s">
        <v>100</v>
      </c>
      <c r="C36" s="161" t="s">
        <v>8</v>
      </c>
      <c r="D36" s="161" t="s">
        <v>8</v>
      </c>
      <c r="E36" s="161" t="s">
        <v>8</v>
      </c>
      <c r="F36" s="161" t="s">
        <v>8</v>
      </c>
      <c r="G36" s="161" t="s">
        <v>8</v>
      </c>
      <c r="H36" s="161" t="s">
        <v>8</v>
      </c>
      <c r="I36" s="161" t="s">
        <v>8</v>
      </c>
      <c r="J36" s="161" t="s">
        <v>8</v>
      </c>
      <c r="K36" s="161" t="s">
        <v>8</v>
      </c>
      <c r="L36" s="161" t="s">
        <v>8</v>
      </c>
      <c r="M36" s="161" t="s">
        <v>8</v>
      </c>
      <c r="N36" s="161" t="s">
        <v>8</v>
      </c>
      <c r="O36" s="95"/>
      <c r="P36" s="95"/>
      <c r="Q36" s="95"/>
      <c r="R36" s="95"/>
      <c r="S36" s="95"/>
      <c r="T36" s="95"/>
      <c r="U36" s="95"/>
      <c r="V36" s="95"/>
      <c r="W36" s="95"/>
      <c r="X36" s="95"/>
      <c r="Y36" s="95"/>
      <c r="Z36" s="95"/>
      <c r="AA36" s="96"/>
    </row>
    <row r="37" spans="1:27" s="71" customFormat="1" ht="11.1" customHeight="1">
      <c r="A37" s="69">
        <f>IF(B37&lt;&gt;"",COUNTA($B$19:B37),"")</f>
        <v>19</v>
      </c>
      <c r="B37" s="78" t="s">
        <v>27</v>
      </c>
      <c r="C37" s="161" t="s">
        <v>8</v>
      </c>
      <c r="D37" s="161" t="s">
        <v>8</v>
      </c>
      <c r="E37" s="161" t="s">
        <v>8</v>
      </c>
      <c r="F37" s="161" t="s">
        <v>8</v>
      </c>
      <c r="G37" s="161" t="s">
        <v>8</v>
      </c>
      <c r="H37" s="161" t="s">
        <v>8</v>
      </c>
      <c r="I37" s="161" t="s">
        <v>8</v>
      </c>
      <c r="J37" s="161" t="s">
        <v>8</v>
      </c>
      <c r="K37" s="161" t="s">
        <v>8</v>
      </c>
      <c r="L37" s="161" t="s">
        <v>8</v>
      </c>
      <c r="M37" s="161" t="s">
        <v>8</v>
      </c>
      <c r="N37" s="161" t="s">
        <v>8</v>
      </c>
      <c r="O37" s="95"/>
      <c r="P37" s="95"/>
      <c r="Q37" s="95"/>
      <c r="R37" s="95"/>
      <c r="S37" s="95"/>
      <c r="T37" s="95"/>
      <c r="U37" s="95"/>
      <c r="V37" s="95"/>
      <c r="W37" s="95"/>
      <c r="X37" s="95"/>
      <c r="Y37" s="95"/>
      <c r="Z37" s="95"/>
      <c r="AA37" s="96"/>
    </row>
    <row r="38" spans="1:27" s="71" customFormat="1" ht="21.6" customHeight="1">
      <c r="A38" s="69">
        <f>IF(B38&lt;&gt;"",COUNTA($B$19:B38),"")</f>
        <v>20</v>
      </c>
      <c r="B38" s="79" t="s">
        <v>84</v>
      </c>
      <c r="C38" s="161" t="s">
        <v>8</v>
      </c>
      <c r="D38" s="161" t="s">
        <v>8</v>
      </c>
      <c r="E38" s="161" t="s">
        <v>8</v>
      </c>
      <c r="F38" s="161" t="s">
        <v>8</v>
      </c>
      <c r="G38" s="161" t="s">
        <v>8</v>
      </c>
      <c r="H38" s="161" t="s">
        <v>8</v>
      </c>
      <c r="I38" s="161" t="s">
        <v>8</v>
      </c>
      <c r="J38" s="161" t="s">
        <v>8</v>
      </c>
      <c r="K38" s="161" t="s">
        <v>8</v>
      </c>
      <c r="L38" s="161" t="s">
        <v>8</v>
      </c>
      <c r="M38" s="161" t="s">
        <v>8</v>
      </c>
      <c r="N38" s="161" t="s">
        <v>8</v>
      </c>
      <c r="O38" s="95"/>
      <c r="P38" s="95"/>
      <c r="Q38" s="95"/>
      <c r="R38" s="95"/>
      <c r="S38" s="95"/>
      <c r="T38" s="95"/>
      <c r="U38" s="95"/>
      <c r="V38" s="95"/>
      <c r="W38" s="95"/>
      <c r="X38" s="95"/>
      <c r="Y38" s="95"/>
      <c r="Z38" s="95"/>
      <c r="AA38" s="96"/>
    </row>
    <row r="39" spans="1:27" s="71" customFormat="1" ht="21.6" customHeight="1">
      <c r="A39" s="69">
        <f>IF(B39&lt;&gt;"",COUNTA($B$19:B39),"")</f>
        <v>21</v>
      </c>
      <c r="B39" s="79" t="s">
        <v>85</v>
      </c>
      <c r="C39" s="161">
        <v>476943</v>
      </c>
      <c r="D39" s="161">
        <v>87765</v>
      </c>
      <c r="E39" s="161">
        <v>5095</v>
      </c>
      <c r="F39" s="161">
        <v>264</v>
      </c>
      <c r="G39" s="161">
        <v>646</v>
      </c>
      <c r="H39" s="161">
        <v>1691</v>
      </c>
      <c r="I39" s="161">
        <v>2088</v>
      </c>
      <c r="J39" s="161">
        <v>176</v>
      </c>
      <c r="K39" s="161">
        <v>180</v>
      </c>
      <c r="L39" s="161">
        <v>50</v>
      </c>
      <c r="M39" s="161">
        <v>21</v>
      </c>
      <c r="N39" s="161">
        <v>384062</v>
      </c>
      <c r="O39" s="95"/>
      <c r="P39" s="95"/>
      <c r="Q39" s="95"/>
      <c r="R39" s="95"/>
      <c r="S39" s="95"/>
      <c r="T39" s="95"/>
      <c r="U39" s="95"/>
      <c r="V39" s="95"/>
      <c r="W39" s="95"/>
      <c r="X39" s="95"/>
      <c r="Y39" s="95"/>
      <c r="Z39" s="95"/>
      <c r="AA39" s="96"/>
    </row>
    <row r="40" spans="1:27" s="71" customFormat="1" ht="21.6" customHeight="1">
      <c r="A40" s="69">
        <f>IF(B40&lt;&gt;"",COUNTA($B$19:B40),"")</f>
        <v>22</v>
      </c>
      <c r="B40" s="79" t="s">
        <v>86</v>
      </c>
      <c r="C40" s="161">
        <v>1668</v>
      </c>
      <c r="D40" s="161">
        <v>163</v>
      </c>
      <c r="E40" s="161">
        <v>675</v>
      </c>
      <c r="F40" s="161" t="s">
        <v>8</v>
      </c>
      <c r="G40" s="161">
        <v>18</v>
      </c>
      <c r="H40" s="161" t="s">
        <v>8</v>
      </c>
      <c r="I40" s="161">
        <v>41</v>
      </c>
      <c r="J40" s="161">
        <v>113</v>
      </c>
      <c r="K40" s="161">
        <v>237</v>
      </c>
      <c r="L40" s="161">
        <v>265</v>
      </c>
      <c r="M40" s="161">
        <v>197</v>
      </c>
      <c r="N40" s="161">
        <v>633</v>
      </c>
      <c r="O40" s="95"/>
      <c r="P40" s="95"/>
      <c r="Q40" s="95"/>
      <c r="R40" s="95"/>
      <c r="S40" s="95"/>
      <c r="T40" s="95"/>
      <c r="U40" s="95"/>
      <c r="V40" s="95"/>
      <c r="W40" s="95"/>
      <c r="X40" s="95"/>
      <c r="Y40" s="95"/>
      <c r="Z40" s="95"/>
      <c r="AA40" s="96"/>
    </row>
    <row r="41" spans="1:27" s="71" customFormat="1" ht="11.1" customHeight="1">
      <c r="A41" s="69">
        <f>IF(B41&lt;&gt;"",COUNTA($B$19:B41),"")</f>
        <v>23</v>
      </c>
      <c r="B41" s="78" t="s">
        <v>87</v>
      </c>
      <c r="C41" s="161">
        <v>2645</v>
      </c>
      <c r="D41" s="161">
        <v>95</v>
      </c>
      <c r="E41" s="161">
        <v>2101</v>
      </c>
      <c r="F41" s="161">
        <v>161</v>
      </c>
      <c r="G41" s="161">
        <v>323</v>
      </c>
      <c r="H41" s="161">
        <v>882</v>
      </c>
      <c r="I41" s="161">
        <v>326</v>
      </c>
      <c r="J41" s="161">
        <v>144</v>
      </c>
      <c r="K41" s="161">
        <v>194</v>
      </c>
      <c r="L41" s="161">
        <v>71</v>
      </c>
      <c r="M41" s="161">
        <v>160</v>
      </c>
      <c r="N41" s="161">
        <v>289</v>
      </c>
      <c r="O41" s="95"/>
      <c r="P41" s="95"/>
      <c r="Q41" s="95"/>
      <c r="R41" s="95"/>
      <c r="S41" s="95"/>
      <c r="T41" s="95"/>
      <c r="U41" s="95"/>
      <c r="V41" s="95"/>
      <c r="W41" s="95"/>
      <c r="X41" s="95"/>
      <c r="Y41" s="95"/>
      <c r="Z41" s="95"/>
      <c r="AA41" s="96"/>
    </row>
    <row r="42" spans="1:27" s="71" customFormat="1" ht="11.1" customHeight="1">
      <c r="A42" s="69">
        <f>IF(B42&lt;&gt;"",COUNTA($B$19:B42),"")</f>
        <v>24</v>
      </c>
      <c r="B42" s="78" t="s">
        <v>88</v>
      </c>
      <c r="C42" s="161">
        <v>324361</v>
      </c>
      <c r="D42" s="161">
        <v>8306</v>
      </c>
      <c r="E42" s="161">
        <v>96208</v>
      </c>
      <c r="F42" s="161">
        <v>3283</v>
      </c>
      <c r="G42" s="161">
        <v>15812</v>
      </c>
      <c r="H42" s="161">
        <v>22377</v>
      </c>
      <c r="I42" s="161">
        <v>18488</v>
      </c>
      <c r="J42" s="161">
        <v>11846</v>
      </c>
      <c r="K42" s="161">
        <v>18387</v>
      </c>
      <c r="L42" s="161">
        <v>6015</v>
      </c>
      <c r="M42" s="161">
        <v>3934</v>
      </c>
      <c r="N42" s="161">
        <v>215913</v>
      </c>
      <c r="O42" s="95"/>
      <c r="P42" s="95"/>
      <c r="Q42" s="95"/>
      <c r="R42" s="95"/>
      <c r="S42" s="95"/>
      <c r="T42" s="95"/>
      <c r="U42" s="95"/>
      <c r="V42" s="95"/>
      <c r="W42" s="95"/>
      <c r="X42" s="95"/>
      <c r="Y42" s="95"/>
      <c r="Z42" s="95"/>
      <c r="AA42" s="96"/>
    </row>
    <row r="43" spans="1:27" s="71" customFormat="1" ht="11.1" customHeight="1">
      <c r="A43" s="69">
        <f>IF(B43&lt;&gt;"",COUNTA($B$19:B43),"")</f>
        <v>25</v>
      </c>
      <c r="B43" s="78" t="s">
        <v>74</v>
      </c>
      <c r="C43" s="161">
        <v>288045</v>
      </c>
      <c r="D43" s="161">
        <v>2109</v>
      </c>
      <c r="E43" s="161">
        <v>86297</v>
      </c>
      <c r="F43" s="161">
        <v>3057</v>
      </c>
      <c r="G43" s="161">
        <v>14274</v>
      </c>
      <c r="H43" s="161">
        <v>19513</v>
      </c>
      <c r="I43" s="161">
        <v>16567</v>
      </c>
      <c r="J43" s="161">
        <v>10062</v>
      </c>
      <c r="K43" s="161">
        <v>17077</v>
      </c>
      <c r="L43" s="161">
        <v>5746</v>
      </c>
      <c r="M43" s="161">
        <v>3773</v>
      </c>
      <c r="N43" s="161">
        <v>195866</v>
      </c>
      <c r="O43" s="95"/>
      <c r="P43" s="95"/>
      <c r="Q43" s="95"/>
      <c r="R43" s="95"/>
      <c r="S43" s="95"/>
      <c r="T43" s="95"/>
      <c r="U43" s="95"/>
      <c r="V43" s="95"/>
      <c r="W43" s="95"/>
      <c r="X43" s="95"/>
      <c r="Y43" s="95"/>
      <c r="Z43" s="95"/>
      <c r="AA43" s="96"/>
    </row>
    <row r="44" spans="1:27" s="71" customFormat="1" ht="20.100000000000001" customHeight="1">
      <c r="A44" s="70">
        <f>IF(B44&lt;&gt;"",COUNTA($B$19:B44),"")</f>
        <v>26</v>
      </c>
      <c r="B44" s="80" t="s">
        <v>89</v>
      </c>
      <c r="C44" s="162">
        <v>517571</v>
      </c>
      <c r="D44" s="162">
        <v>94220</v>
      </c>
      <c r="E44" s="162">
        <v>17782</v>
      </c>
      <c r="F44" s="162">
        <v>650</v>
      </c>
      <c r="G44" s="162">
        <v>2525</v>
      </c>
      <c r="H44" s="162">
        <v>5437</v>
      </c>
      <c r="I44" s="162">
        <v>4376</v>
      </c>
      <c r="J44" s="162">
        <v>2217</v>
      </c>
      <c r="K44" s="162">
        <v>1922</v>
      </c>
      <c r="L44" s="162">
        <v>655</v>
      </c>
      <c r="M44" s="162">
        <v>539</v>
      </c>
      <c r="N44" s="162">
        <v>405031</v>
      </c>
      <c r="O44" s="95"/>
      <c r="P44" s="95"/>
      <c r="Q44" s="95"/>
      <c r="R44" s="95"/>
      <c r="S44" s="95"/>
      <c r="T44" s="95"/>
      <c r="U44" s="95"/>
      <c r="V44" s="95"/>
      <c r="W44" s="95"/>
      <c r="X44" s="95"/>
      <c r="Y44" s="95"/>
      <c r="Z44" s="95"/>
      <c r="AA44" s="96"/>
    </row>
    <row r="45" spans="1:27" s="87" customFormat="1" ht="11.1" customHeight="1">
      <c r="A45" s="69">
        <f>IF(B45&lt;&gt;"",COUNTA($B$19:B45),"")</f>
        <v>27</v>
      </c>
      <c r="B45" s="78" t="s">
        <v>90</v>
      </c>
      <c r="C45" s="161">
        <v>20525</v>
      </c>
      <c r="D45" s="161">
        <v>2448</v>
      </c>
      <c r="E45" s="161">
        <v>8293</v>
      </c>
      <c r="F45" s="161">
        <v>778</v>
      </c>
      <c r="G45" s="161">
        <v>1610</v>
      </c>
      <c r="H45" s="161">
        <v>2171</v>
      </c>
      <c r="I45" s="161">
        <v>3408</v>
      </c>
      <c r="J45" s="161">
        <v>53</v>
      </c>
      <c r="K45" s="161">
        <v>240</v>
      </c>
      <c r="L45" s="161">
        <v>33</v>
      </c>
      <c r="M45" s="161" t="s">
        <v>8</v>
      </c>
      <c r="N45" s="161">
        <v>9784</v>
      </c>
      <c r="O45" s="97"/>
      <c r="P45" s="97"/>
      <c r="Q45" s="97"/>
      <c r="R45" s="97"/>
      <c r="S45" s="97"/>
      <c r="T45" s="97"/>
      <c r="U45" s="97"/>
      <c r="V45" s="97"/>
      <c r="W45" s="97"/>
      <c r="X45" s="97"/>
      <c r="Y45" s="97"/>
      <c r="Z45" s="97"/>
      <c r="AA45" s="98"/>
    </row>
    <row r="46" spans="1:27" s="87" customFormat="1" ht="11.1" customHeight="1">
      <c r="A46" s="69">
        <f>IF(B46&lt;&gt;"",COUNTA($B$19:B46),"")</f>
        <v>28</v>
      </c>
      <c r="B46" s="78" t="s">
        <v>91</v>
      </c>
      <c r="C46" s="161" t="s">
        <v>8</v>
      </c>
      <c r="D46" s="161" t="s">
        <v>8</v>
      </c>
      <c r="E46" s="161" t="s">
        <v>8</v>
      </c>
      <c r="F46" s="161" t="s">
        <v>8</v>
      </c>
      <c r="G46" s="161" t="s">
        <v>8</v>
      </c>
      <c r="H46" s="161" t="s">
        <v>8</v>
      </c>
      <c r="I46" s="161" t="s">
        <v>8</v>
      </c>
      <c r="J46" s="161" t="s">
        <v>8</v>
      </c>
      <c r="K46" s="161" t="s">
        <v>8</v>
      </c>
      <c r="L46" s="161" t="s">
        <v>8</v>
      </c>
      <c r="M46" s="161" t="s">
        <v>8</v>
      </c>
      <c r="N46" s="161" t="s">
        <v>8</v>
      </c>
      <c r="O46" s="97"/>
      <c r="P46" s="97"/>
      <c r="Q46" s="97"/>
      <c r="R46" s="97"/>
      <c r="S46" s="97"/>
      <c r="T46" s="97"/>
      <c r="U46" s="97"/>
      <c r="V46" s="97"/>
      <c r="W46" s="97"/>
      <c r="X46" s="97"/>
      <c r="Y46" s="97"/>
      <c r="Z46" s="97"/>
      <c r="AA46" s="98"/>
    </row>
    <row r="47" spans="1:27" s="87" customFormat="1" ht="11.1" customHeight="1">
      <c r="A47" s="69">
        <f>IF(B47&lt;&gt;"",COUNTA($B$19:B47),"")</f>
        <v>29</v>
      </c>
      <c r="B47" s="78" t="s">
        <v>92</v>
      </c>
      <c r="C47" s="161">
        <v>3361</v>
      </c>
      <c r="D47" s="161">
        <v>800</v>
      </c>
      <c r="E47" s="161">
        <v>2505</v>
      </c>
      <c r="F47" s="161">
        <v>29</v>
      </c>
      <c r="G47" s="161">
        <v>1263</v>
      </c>
      <c r="H47" s="161">
        <v>95</v>
      </c>
      <c r="I47" s="161">
        <v>1045</v>
      </c>
      <c r="J47" s="161">
        <v>69</v>
      </c>
      <c r="K47" s="161">
        <v>4</v>
      </c>
      <c r="L47" s="161" t="s">
        <v>8</v>
      </c>
      <c r="M47" s="161">
        <v>8</v>
      </c>
      <c r="N47" s="161">
        <v>48</v>
      </c>
      <c r="O47" s="97"/>
      <c r="P47" s="97"/>
      <c r="Q47" s="97"/>
      <c r="R47" s="97"/>
      <c r="S47" s="97"/>
      <c r="T47" s="97"/>
      <c r="U47" s="97"/>
      <c r="V47" s="97"/>
      <c r="W47" s="97"/>
      <c r="X47" s="97"/>
      <c r="Y47" s="97"/>
      <c r="Z47" s="97"/>
      <c r="AA47" s="98"/>
    </row>
    <row r="48" spans="1:27" s="87" customFormat="1" ht="11.1" customHeight="1">
      <c r="A48" s="69">
        <f>IF(B48&lt;&gt;"",COUNTA($B$19:B48),"")</f>
        <v>30</v>
      </c>
      <c r="B48" s="78" t="s">
        <v>74</v>
      </c>
      <c r="C48" s="161">
        <v>1243</v>
      </c>
      <c r="D48" s="161" t="s">
        <v>8</v>
      </c>
      <c r="E48" s="161">
        <v>1202</v>
      </c>
      <c r="F48" s="161">
        <v>16</v>
      </c>
      <c r="G48" s="161">
        <v>1138</v>
      </c>
      <c r="H48" s="161">
        <v>20</v>
      </c>
      <c r="I48" s="161" t="s">
        <v>8</v>
      </c>
      <c r="J48" s="161">
        <v>28</v>
      </c>
      <c r="K48" s="161" t="s">
        <v>8</v>
      </c>
      <c r="L48" s="161" t="s">
        <v>8</v>
      </c>
      <c r="M48" s="161" t="s">
        <v>8</v>
      </c>
      <c r="N48" s="161">
        <v>41</v>
      </c>
      <c r="O48" s="97"/>
      <c r="P48" s="97"/>
      <c r="Q48" s="97"/>
      <c r="R48" s="97"/>
      <c r="S48" s="97"/>
      <c r="T48" s="97"/>
      <c r="U48" s="97"/>
      <c r="V48" s="97"/>
      <c r="W48" s="97"/>
      <c r="X48" s="97"/>
      <c r="Y48" s="97"/>
      <c r="Z48" s="97"/>
      <c r="AA48" s="98"/>
    </row>
    <row r="49" spans="1:27" s="71" customFormat="1" ht="20.100000000000001" customHeight="1">
      <c r="A49" s="70">
        <f>IF(B49&lt;&gt;"",COUNTA($B$19:B49),"")</f>
        <v>31</v>
      </c>
      <c r="B49" s="80" t="s">
        <v>93</v>
      </c>
      <c r="C49" s="162">
        <v>22643</v>
      </c>
      <c r="D49" s="162">
        <v>3248</v>
      </c>
      <c r="E49" s="162">
        <v>9596</v>
      </c>
      <c r="F49" s="162">
        <v>791</v>
      </c>
      <c r="G49" s="162">
        <v>1735</v>
      </c>
      <c r="H49" s="162">
        <v>2247</v>
      </c>
      <c r="I49" s="162">
        <v>4453</v>
      </c>
      <c r="J49" s="162">
        <v>94</v>
      </c>
      <c r="K49" s="162">
        <v>244</v>
      </c>
      <c r="L49" s="162">
        <v>33</v>
      </c>
      <c r="M49" s="162">
        <v>8</v>
      </c>
      <c r="N49" s="162">
        <v>9791</v>
      </c>
      <c r="O49" s="95"/>
      <c r="P49" s="95"/>
      <c r="Q49" s="95"/>
      <c r="R49" s="95"/>
      <c r="S49" s="95"/>
      <c r="T49" s="95"/>
      <c r="U49" s="95"/>
      <c r="V49" s="95"/>
      <c r="W49" s="95"/>
      <c r="X49" s="95"/>
      <c r="Y49" s="95"/>
      <c r="Z49" s="95"/>
      <c r="AA49" s="96"/>
    </row>
    <row r="50" spans="1:27" s="71" customFormat="1" ht="20.100000000000001" customHeight="1">
      <c r="A50" s="70">
        <f>IF(B50&lt;&gt;"",COUNTA($B$19:B50),"")</f>
        <v>32</v>
      </c>
      <c r="B50" s="80" t="s">
        <v>94</v>
      </c>
      <c r="C50" s="162">
        <v>540215</v>
      </c>
      <c r="D50" s="162">
        <v>97468</v>
      </c>
      <c r="E50" s="162">
        <v>27377</v>
      </c>
      <c r="F50" s="162">
        <v>1441</v>
      </c>
      <c r="G50" s="162">
        <v>4260</v>
      </c>
      <c r="H50" s="162">
        <v>7684</v>
      </c>
      <c r="I50" s="162">
        <v>8829</v>
      </c>
      <c r="J50" s="162">
        <v>2311</v>
      </c>
      <c r="K50" s="162">
        <v>2165</v>
      </c>
      <c r="L50" s="162">
        <v>688</v>
      </c>
      <c r="M50" s="162">
        <v>547</v>
      </c>
      <c r="N50" s="162">
        <v>414822</v>
      </c>
      <c r="O50" s="95"/>
      <c r="P50" s="95"/>
      <c r="Q50" s="95"/>
      <c r="R50" s="95"/>
      <c r="S50" s="95"/>
      <c r="T50" s="95"/>
      <c r="U50" s="95"/>
      <c r="V50" s="95"/>
      <c r="W50" s="95"/>
      <c r="X50" s="95"/>
      <c r="Y50" s="95"/>
      <c r="Z50" s="95"/>
      <c r="AA50" s="96"/>
    </row>
    <row r="51" spans="1:27" s="71" customFormat="1" ht="20.100000000000001" customHeight="1">
      <c r="A51" s="70">
        <f>IF(B51&lt;&gt;"",COUNTA($B$19:B51),"")</f>
        <v>33</v>
      </c>
      <c r="B51" s="80" t="s">
        <v>95</v>
      </c>
      <c r="C51" s="162">
        <v>-705359</v>
      </c>
      <c r="D51" s="162">
        <v>-181156</v>
      </c>
      <c r="E51" s="162">
        <v>-211088</v>
      </c>
      <c r="F51" s="162">
        <v>-12620</v>
      </c>
      <c r="G51" s="162">
        <v>-28928</v>
      </c>
      <c r="H51" s="162">
        <v>-42711</v>
      </c>
      <c r="I51" s="162">
        <v>-24526</v>
      </c>
      <c r="J51" s="162">
        <v>-36425</v>
      </c>
      <c r="K51" s="162">
        <v>-20458</v>
      </c>
      <c r="L51" s="162">
        <v>-45420</v>
      </c>
      <c r="M51" s="162">
        <v>-1260</v>
      </c>
      <c r="N51" s="162">
        <v>-311855</v>
      </c>
      <c r="O51" s="95"/>
      <c r="P51" s="95"/>
      <c r="Q51" s="95"/>
      <c r="R51" s="95"/>
      <c r="S51" s="95"/>
      <c r="T51" s="95"/>
      <c r="U51" s="95"/>
      <c r="V51" s="95"/>
      <c r="W51" s="95"/>
      <c r="X51" s="95"/>
      <c r="Y51" s="95"/>
      <c r="Z51" s="95"/>
      <c r="AA51" s="96"/>
    </row>
    <row r="52" spans="1:27" s="87" customFormat="1" ht="24.95" customHeight="1">
      <c r="A52" s="69">
        <f>IF(B52&lt;&gt;"",COUNTA($B$19:B52),"")</f>
        <v>34</v>
      </c>
      <c r="B52" s="81" t="s">
        <v>96</v>
      </c>
      <c r="C52" s="163">
        <v>-692611</v>
      </c>
      <c r="D52" s="163">
        <v>-182035</v>
      </c>
      <c r="E52" s="163">
        <v>-197897</v>
      </c>
      <c r="F52" s="163">
        <v>-11698</v>
      </c>
      <c r="G52" s="163">
        <v>-26342</v>
      </c>
      <c r="H52" s="163">
        <v>-38287</v>
      </c>
      <c r="I52" s="163">
        <v>-23329</v>
      </c>
      <c r="J52" s="163">
        <v>-33110</v>
      </c>
      <c r="K52" s="163">
        <v>-20126</v>
      </c>
      <c r="L52" s="163">
        <v>-45004</v>
      </c>
      <c r="M52" s="163">
        <v>-1056</v>
      </c>
      <c r="N52" s="163">
        <v>-311623</v>
      </c>
      <c r="O52" s="97"/>
      <c r="P52" s="97"/>
      <c r="Q52" s="97"/>
      <c r="R52" s="97"/>
      <c r="S52" s="97"/>
      <c r="T52" s="97"/>
      <c r="U52" s="97"/>
      <c r="V52" s="97"/>
      <c r="W52" s="97"/>
      <c r="X52" s="97"/>
      <c r="Y52" s="97"/>
      <c r="Z52" s="97"/>
      <c r="AA52" s="98"/>
    </row>
    <row r="53" spans="1:27" s="87" customFormat="1" ht="18" customHeight="1">
      <c r="A53" s="69">
        <f>IF(B53&lt;&gt;"",COUNTA($B$19:B53),"")</f>
        <v>35</v>
      </c>
      <c r="B53" s="78" t="s">
        <v>97</v>
      </c>
      <c r="C53" s="161">
        <v>1476</v>
      </c>
      <c r="D53" s="161" t="s">
        <v>8</v>
      </c>
      <c r="E53" s="161">
        <v>1476</v>
      </c>
      <c r="F53" s="161">
        <v>35</v>
      </c>
      <c r="G53" s="161" t="s">
        <v>8</v>
      </c>
      <c r="H53" s="161">
        <v>1441</v>
      </c>
      <c r="I53" s="161" t="s">
        <v>8</v>
      </c>
      <c r="J53" s="161" t="s">
        <v>8</v>
      </c>
      <c r="K53" s="161" t="s">
        <v>8</v>
      </c>
      <c r="L53" s="161" t="s">
        <v>8</v>
      </c>
      <c r="M53" s="161" t="s">
        <v>8</v>
      </c>
      <c r="N53" s="161" t="s">
        <v>8</v>
      </c>
      <c r="O53" s="97"/>
      <c r="P53" s="97"/>
      <c r="Q53" s="97"/>
      <c r="R53" s="97"/>
      <c r="S53" s="97"/>
      <c r="T53" s="97"/>
      <c r="U53" s="97"/>
      <c r="V53" s="97"/>
      <c r="W53" s="97"/>
      <c r="X53" s="97"/>
      <c r="Y53" s="97"/>
      <c r="Z53" s="97"/>
      <c r="AA53" s="98"/>
    </row>
    <row r="54" spans="1:27" ht="11.1" customHeight="1">
      <c r="A54" s="69">
        <f>IF(B54&lt;&gt;"",COUNTA($B$19:B54),"")</f>
        <v>36</v>
      </c>
      <c r="B54" s="78" t="s">
        <v>98</v>
      </c>
      <c r="C54" s="161">
        <v>585</v>
      </c>
      <c r="D54" s="161" t="s">
        <v>8</v>
      </c>
      <c r="E54" s="161">
        <v>534</v>
      </c>
      <c r="F54" s="161">
        <v>3</v>
      </c>
      <c r="G54" s="161">
        <v>130</v>
      </c>
      <c r="H54" s="161">
        <v>179</v>
      </c>
      <c r="I54" s="161">
        <v>138</v>
      </c>
      <c r="J54" s="161">
        <v>85</v>
      </c>
      <c r="K54" s="161" t="s">
        <v>8</v>
      </c>
      <c r="L54" s="161" t="s">
        <v>8</v>
      </c>
      <c r="M54" s="161">
        <v>51</v>
      </c>
      <c r="N54" s="161" t="s">
        <v>8</v>
      </c>
    </row>
    <row r="55" spans="1:27" s="74" customFormat="1" ht="20.100000000000001" customHeight="1">
      <c r="A55" s="69" t="str">
        <f>IF(B55&lt;&gt;"",COUNTA($B$19:B55),"")</f>
        <v/>
      </c>
      <c r="B55" s="78"/>
      <c r="C55" s="229" t="s">
        <v>53</v>
      </c>
      <c r="D55" s="230"/>
      <c r="E55" s="230"/>
      <c r="F55" s="230"/>
      <c r="G55" s="230"/>
      <c r="H55" s="230"/>
      <c r="I55" s="230" t="s">
        <v>53</v>
      </c>
      <c r="J55" s="230"/>
      <c r="K55" s="230"/>
      <c r="L55" s="230"/>
      <c r="M55" s="230"/>
      <c r="N55" s="230"/>
      <c r="O55" s="93"/>
      <c r="P55" s="93"/>
      <c r="Q55" s="93"/>
      <c r="R55" s="93"/>
      <c r="S55" s="93"/>
      <c r="T55" s="93"/>
      <c r="U55" s="93"/>
      <c r="V55" s="93"/>
      <c r="W55" s="93"/>
      <c r="X55" s="93"/>
      <c r="Y55" s="93"/>
      <c r="Z55" s="93"/>
      <c r="AA55" s="93"/>
    </row>
    <row r="56" spans="1:27" s="71" customFormat="1" ht="11.1" customHeight="1">
      <c r="A56" s="69">
        <f>IF(B56&lt;&gt;"",COUNTA($B$19:B56),"")</f>
        <v>37</v>
      </c>
      <c r="B56" s="78" t="s">
        <v>70</v>
      </c>
      <c r="C56" s="164">
        <v>88.67</v>
      </c>
      <c r="D56" s="164">
        <v>38.39</v>
      </c>
      <c r="E56" s="164">
        <v>65.510000000000005</v>
      </c>
      <c r="F56" s="164">
        <v>38.21</v>
      </c>
      <c r="G56" s="164">
        <v>82.33</v>
      </c>
      <c r="H56" s="164">
        <v>79.91</v>
      </c>
      <c r="I56" s="164">
        <v>105.14</v>
      </c>
      <c r="J56" s="164">
        <v>50.24</v>
      </c>
      <c r="K56" s="164">
        <v>109.28</v>
      </c>
      <c r="L56" s="164">
        <v>20.059999999999999</v>
      </c>
      <c r="M56" s="164">
        <v>5.5</v>
      </c>
      <c r="N56" s="164">
        <v>31.59</v>
      </c>
      <c r="O56" s="95"/>
      <c r="P56" s="95"/>
      <c r="Q56" s="95"/>
      <c r="R56" s="95"/>
      <c r="S56" s="95"/>
      <c r="T56" s="95"/>
      <c r="U56" s="95"/>
      <c r="V56" s="95"/>
      <c r="W56" s="95"/>
      <c r="X56" s="95"/>
      <c r="Y56" s="95"/>
      <c r="Z56" s="95"/>
      <c r="AA56" s="96"/>
    </row>
    <row r="57" spans="1:27" s="71" customFormat="1" ht="11.1" customHeight="1">
      <c r="A57" s="69">
        <f>IF(B57&lt;&gt;"",COUNTA($B$19:B57),"")</f>
        <v>38</v>
      </c>
      <c r="B57" s="78" t="s">
        <v>71</v>
      </c>
      <c r="C57" s="164">
        <v>11.35</v>
      </c>
      <c r="D57" s="164">
        <v>1.46</v>
      </c>
      <c r="E57" s="164">
        <v>12.29</v>
      </c>
      <c r="F57" s="164">
        <v>6.08</v>
      </c>
      <c r="G57" s="164">
        <v>13.24</v>
      </c>
      <c r="H57" s="164">
        <v>17</v>
      </c>
      <c r="I57" s="164">
        <v>15.76</v>
      </c>
      <c r="J57" s="164">
        <v>12.21</v>
      </c>
      <c r="K57" s="164">
        <v>22.36</v>
      </c>
      <c r="L57" s="164">
        <v>2.87</v>
      </c>
      <c r="M57" s="164">
        <v>0.61</v>
      </c>
      <c r="N57" s="164">
        <v>0.99</v>
      </c>
      <c r="O57" s="95"/>
      <c r="P57" s="95"/>
      <c r="Q57" s="95"/>
      <c r="R57" s="95"/>
      <c r="S57" s="95"/>
      <c r="T57" s="95"/>
      <c r="U57" s="95"/>
      <c r="V57" s="95"/>
      <c r="W57" s="95"/>
      <c r="X57" s="95"/>
      <c r="Y57" s="95"/>
      <c r="Z57" s="95"/>
      <c r="AA57" s="96"/>
    </row>
    <row r="58" spans="1:27" s="71" customFormat="1" ht="21.6" customHeight="1">
      <c r="A58" s="69">
        <f>IF(B58&lt;&gt;"",COUNTA($B$19:B58),"")</f>
        <v>39</v>
      </c>
      <c r="B58" s="79" t="s">
        <v>628</v>
      </c>
      <c r="C58" s="164">
        <v>173.17</v>
      </c>
      <c r="D58" s="164">
        <v>290.94</v>
      </c>
      <c r="E58" s="164" t="s">
        <v>8</v>
      </c>
      <c r="F58" s="164" t="s">
        <v>8</v>
      </c>
      <c r="G58" s="164" t="s">
        <v>8</v>
      </c>
      <c r="H58" s="164" t="s">
        <v>8</v>
      </c>
      <c r="I58" s="164" t="s">
        <v>8</v>
      </c>
      <c r="J58" s="164" t="s">
        <v>8</v>
      </c>
      <c r="K58" s="164" t="s">
        <v>8</v>
      </c>
      <c r="L58" s="164" t="s">
        <v>8</v>
      </c>
      <c r="M58" s="164" t="s">
        <v>8</v>
      </c>
      <c r="N58" s="164">
        <v>145.74</v>
      </c>
      <c r="O58" s="95"/>
      <c r="P58" s="95"/>
      <c r="Q58" s="95"/>
      <c r="R58" s="95"/>
      <c r="S58" s="95"/>
      <c r="T58" s="95"/>
      <c r="U58" s="95"/>
      <c r="V58" s="95"/>
      <c r="W58" s="95"/>
      <c r="X58" s="95"/>
      <c r="Y58" s="95"/>
      <c r="Z58" s="95"/>
      <c r="AA58" s="96"/>
    </row>
    <row r="59" spans="1:27" s="71" customFormat="1" ht="11.1" customHeight="1">
      <c r="A59" s="69">
        <f>IF(B59&lt;&gt;"",COUNTA($B$19:B59),"")</f>
        <v>40</v>
      </c>
      <c r="B59" s="78" t="s">
        <v>72</v>
      </c>
      <c r="C59" s="164">
        <v>0.05</v>
      </c>
      <c r="D59" s="164" t="s">
        <v>8</v>
      </c>
      <c r="E59" s="164">
        <v>0.06</v>
      </c>
      <c r="F59" s="164" t="s">
        <v>8</v>
      </c>
      <c r="G59" s="164">
        <v>0.17</v>
      </c>
      <c r="H59" s="164">
        <v>0.11</v>
      </c>
      <c r="I59" s="164">
        <v>0.1</v>
      </c>
      <c r="J59" s="164">
        <v>0.05</v>
      </c>
      <c r="K59" s="164" t="s">
        <v>8</v>
      </c>
      <c r="L59" s="164" t="s">
        <v>8</v>
      </c>
      <c r="M59" s="164" t="s">
        <v>8</v>
      </c>
      <c r="N59" s="164" t="s">
        <v>8</v>
      </c>
      <c r="O59" s="95"/>
      <c r="P59" s="95"/>
      <c r="Q59" s="95"/>
      <c r="R59" s="95"/>
      <c r="S59" s="95"/>
      <c r="T59" s="95"/>
      <c r="U59" s="95"/>
      <c r="V59" s="95"/>
      <c r="W59" s="95"/>
      <c r="X59" s="95"/>
      <c r="Y59" s="95"/>
      <c r="Z59" s="95"/>
      <c r="AA59" s="96"/>
    </row>
    <row r="60" spans="1:27" s="71" customFormat="1" ht="11.1" customHeight="1">
      <c r="A60" s="69">
        <f>IF(B60&lt;&gt;"",COUNTA($B$19:B60),"")</f>
        <v>41</v>
      </c>
      <c r="B60" s="78" t="s">
        <v>73</v>
      </c>
      <c r="C60" s="164">
        <v>647.36</v>
      </c>
      <c r="D60" s="164">
        <v>574.76</v>
      </c>
      <c r="E60" s="164">
        <v>150.88999999999999</v>
      </c>
      <c r="F60" s="164">
        <v>149.91</v>
      </c>
      <c r="G60" s="164">
        <v>154.12</v>
      </c>
      <c r="H60" s="164">
        <v>157.77000000000001</v>
      </c>
      <c r="I60" s="164">
        <v>153.72</v>
      </c>
      <c r="J60" s="164">
        <v>143.08000000000001</v>
      </c>
      <c r="K60" s="164">
        <v>145.93</v>
      </c>
      <c r="L60" s="164">
        <v>150.16</v>
      </c>
      <c r="M60" s="164">
        <v>0.72</v>
      </c>
      <c r="N60" s="164">
        <v>512.94000000000005</v>
      </c>
      <c r="O60" s="95"/>
      <c r="P60" s="95"/>
      <c r="Q60" s="95"/>
      <c r="R60" s="95"/>
      <c r="S60" s="95"/>
      <c r="T60" s="95"/>
      <c r="U60" s="95"/>
      <c r="V60" s="95"/>
      <c r="W60" s="95"/>
      <c r="X60" s="95"/>
      <c r="Y60" s="95"/>
      <c r="Z60" s="95"/>
      <c r="AA60" s="96"/>
    </row>
    <row r="61" spans="1:27" s="71" customFormat="1" ht="11.1" customHeight="1">
      <c r="A61" s="69">
        <f>IF(B61&lt;&gt;"",COUNTA($B$19:B61),"")</f>
        <v>42</v>
      </c>
      <c r="B61" s="78" t="s">
        <v>74</v>
      </c>
      <c r="C61" s="164">
        <v>176.99</v>
      </c>
      <c r="D61" s="164">
        <v>6.86</v>
      </c>
      <c r="E61" s="164">
        <v>65.37</v>
      </c>
      <c r="F61" s="164">
        <v>38.54</v>
      </c>
      <c r="G61" s="164">
        <v>82.67</v>
      </c>
      <c r="H61" s="164">
        <v>78.62</v>
      </c>
      <c r="I61" s="164">
        <v>102.8</v>
      </c>
      <c r="J61" s="164">
        <v>45.58</v>
      </c>
      <c r="K61" s="164">
        <v>121.16</v>
      </c>
      <c r="L61" s="164">
        <v>19.350000000000001</v>
      </c>
      <c r="M61" s="164">
        <v>4.8099999999999996</v>
      </c>
      <c r="N61" s="164">
        <v>148.38</v>
      </c>
      <c r="O61" s="95"/>
      <c r="P61" s="95"/>
      <c r="Q61" s="95"/>
      <c r="R61" s="95"/>
      <c r="S61" s="95"/>
      <c r="T61" s="95"/>
      <c r="U61" s="95"/>
      <c r="V61" s="95"/>
      <c r="W61" s="95"/>
      <c r="X61" s="95"/>
      <c r="Y61" s="95"/>
      <c r="Z61" s="95"/>
      <c r="AA61" s="96"/>
    </row>
    <row r="62" spans="1:27" s="71" customFormat="1" ht="20.100000000000001" customHeight="1">
      <c r="A62" s="70">
        <f>IF(B62&lt;&gt;"",COUNTA($B$19:B62),"")</f>
        <v>43</v>
      </c>
      <c r="B62" s="80" t="s">
        <v>75</v>
      </c>
      <c r="C62" s="165">
        <v>743.6</v>
      </c>
      <c r="D62" s="165">
        <v>898.69</v>
      </c>
      <c r="E62" s="165">
        <v>163.38999999999999</v>
      </c>
      <c r="F62" s="165">
        <v>155.66</v>
      </c>
      <c r="G62" s="165">
        <v>167.18</v>
      </c>
      <c r="H62" s="165">
        <v>176.17</v>
      </c>
      <c r="I62" s="165">
        <v>171.91</v>
      </c>
      <c r="J62" s="165">
        <v>160.01</v>
      </c>
      <c r="K62" s="165">
        <v>156.41999999999999</v>
      </c>
      <c r="L62" s="165">
        <v>153.74</v>
      </c>
      <c r="M62" s="165">
        <v>2.0299999999999998</v>
      </c>
      <c r="N62" s="165">
        <v>542.9</v>
      </c>
      <c r="O62" s="95"/>
      <c r="P62" s="95"/>
      <c r="Q62" s="95"/>
      <c r="R62" s="95"/>
      <c r="S62" s="95"/>
      <c r="T62" s="95"/>
      <c r="U62" s="95"/>
      <c r="V62" s="95"/>
      <c r="W62" s="95"/>
      <c r="X62" s="95"/>
      <c r="Y62" s="95"/>
      <c r="Z62" s="95"/>
      <c r="AA62" s="96"/>
    </row>
    <row r="63" spans="1:27" s="71" customFormat="1" ht="21.6" customHeight="1">
      <c r="A63" s="69">
        <f>IF(B63&lt;&gt;"",COUNTA($B$19:B63),"")</f>
        <v>44</v>
      </c>
      <c r="B63" s="79" t="s">
        <v>76</v>
      </c>
      <c r="C63" s="164">
        <v>16.57</v>
      </c>
      <c r="D63" s="164">
        <v>3.26</v>
      </c>
      <c r="E63" s="164">
        <v>17.84</v>
      </c>
      <c r="F63" s="164">
        <v>21.47</v>
      </c>
      <c r="G63" s="164">
        <v>31.51</v>
      </c>
      <c r="H63" s="164">
        <v>26.11</v>
      </c>
      <c r="I63" s="164">
        <v>33.909999999999997</v>
      </c>
      <c r="J63" s="164">
        <v>15.55</v>
      </c>
      <c r="K63" s="164">
        <v>4.08</v>
      </c>
      <c r="L63" s="164">
        <v>1.51</v>
      </c>
      <c r="M63" s="164">
        <v>0.27</v>
      </c>
      <c r="N63" s="164">
        <v>1.67</v>
      </c>
      <c r="O63" s="95"/>
      <c r="P63" s="95"/>
      <c r="Q63" s="95"/>
      <c r="R63" s="95"/>
      <c r="S63" s="95"/>
      <c r="T63" s="95"/>
      <c r="U63" s="95"/>
      <c r="V63" s="95"/>
      <c r="W63" s="95"/>
      <c r="X63" s="95"/>
      <c r="Y63" s="95"/>
      <c r="Z63" s="95"/>
      <c r="AA63" s="96"/>
    </row>
    <row r="64" spans="1:27" s="71" customFormat="1" ht="11.1" customHeight="1">
      <c r="A64" s="69">
        <f>IF(B64&lt;&gt;"",COUNTA($B$19:B64),"")</f>
        <v>45</v>
      </c>
      <c r="B64" s="78" t="s">
        <v>77</v>
      </c>
      <c r="C64" s="164">
        <v>12.3</v>
      </c>
      <c r="D64" s="164" t="s">
        <v>8</v>
      </c>
      <c r="E64" s="164">
        <v>15</v>
      </c>
      <c r="F64" s="164">
        <v>16.57</v>
      </c>
      <c r="G64" s="164">
        <v>27.87</v>
      </c>
      <c r="H64" s="164">
        <v>21.3</v>
      </c>
      <c r="I64" s="164">
        <v>31.29</v>
      </c>
      <c r="J64" s="164">
        <v>13.53</v>
      </c>
      <c r="K64" s="164">
        <v>0.28999999999999998</v>
      </c>
      <c r="L64" s="164">
        <v>1.08</v>
      </c>
      <c r="M64" s="164">
        <v>0.26</v>
      </c>
      <c r="N64" s="164" t="s">
        <v>8</v>
      </c>
      <c r="O64" s="95"/>
      <c r="P64" s="95"/>
      <c r="Q64" s="95"/>
      <c r="R64" s="95"/>
      <c r="S64" s="95"/>
      <c r="T64" s="95"/>
      <c r="U64" s="95"/>
      <c r="V64" s="95"/>
      <c r="W64" s="95"/>
      <c r="X64" s="95"/>
      <c r="Y64" s="95"/>
      <c r="Z64" s="95"/>
      <c r="AA64" s="96"/>
    </row>
    <row r="65" spans="1:27" s="71" customFormat="1" ht="11.1" customHeight="1">
      <c r="A65" s="69">
        <f>IF(B65&lt;&gt;"",COUNTA($B$19:B65),"")</f>
        <v>46</v>
      </c>
      <c r="B65" s="78" t="s">
        <v>78</v>
      </c>
      <c r="C65" s="164" t="s">
        <v>8</v>
      </c>
      <c r="D65" s="164" t="s">
        <v>8</v>
      </c>
      <c r="E65" s="164" t="s">
        <v>8</v>
      </c>
      <c r="F65" s="164" t="s">
        <v>8</v>
      </c>
      <c r="G65" s="164" t="s">
        <v>8</v>
      </c>
      <c r="H65" s="164" t="s">
        <v>8</v>
      </c>
      <c r="I65" s="164" t="s">
        <v>8</v>
      </c>
      <c r="J65" s="164" t="s">
        <v>8</v>
      </c>
      <c r="K65" s="164" t="s">
        <v>8</v>
      </c>
      <c r="L65" s="164" t="s">
        <v>8</v>
      </c>
      <c r="M65" s="164" t="s">
        <v>8</v>
      </c>
      <c r="N65" s="164" t="s">
        <v>8</v>
      </c>
      <c r="O65" s="95"/>
      <c r="P65" s="95"/>
      <c r="Q65" s="95"/>
      <c r="R65" s="95"/>
      <c r="S65" s="95"/>
      <c r="T65" s="95"/>
      <c r="U65" s="95"/>
      <c r="V65" s="95"/>
      <c r="W65" s="95"/>
      <c r="X65" s="95"/>
      <c r="Y65" s="95"/>
      <c r="Z65" s="95"/>
      <c r="AA65" s="96"/>
    </row>
    <row r="66" spans="1:27" s="71" customFormat="1" ht="11.1" customHeight="1">
      <c r="A66" s="69">
        <f>IF(B66&lt;&gt;"",COUNTA($B$19:B66),"")</f>
        <v>47</v>
      </c>
      <c r="B66" s="78" t="s">
        <v>79</v>
      </c>
      <c r="C66" s="164">
        <v>5.94</v>
      </c>
      <c r="D66" s="164">
        <v>4.45</v>
      </c>
      <c r="E66" s="164">
        <v>0.34</v>
      </c>
      <c r="F66" s="164">
        <v>0.31</v>
      </c>
      <c r="G66" s="164">
        <v>0.11</v>
      </c>
      <c r="H66" s="164">
        <v>0.85</v>
      </c>
      <c r="I66" s="164">
        <v>1.1499999999999999</v>
      </c>
      <c r="J66" s="164">
        <v>0.02</v>
      </c>
      <c r="K66" s="164" t="s">
        <v>8</v>
      </c>
      <c r="L66" s="164" t="s">
        <v>8</v>
      </c>
      <c r="M66" s="164" t="s">
        <v>8</v>
      </c>
      <c r="N66" s="164">
        <v>5.95</v>
      </c>
      <c r="O66" s="95"/>
      <c r="P66" s="95"/>
      <c r="Q66" s="95"/>
      <c r="R66" s="95"/>
      <c r="S66" s="95"/>
      <c r="T66" s="95"/>
      <c r="U66" s="95"/>
      <c r="V66" s="95"/>
      <c r="W66" s="95"/>
      <c r="X66" s="95"/>
      <c r="Y66" s="95"/>
      <c r="Z66" s="95"/>
      <c r="AA66" s="96"/>
    </row>
    <row r="67" spans="1:27" s="71" customFormat="1" ht="11.1" customHeight="1">
      <c r="A67" s="69">
        <f>IF(B67&lt;&gt;"",COUNTA($B$19:B67),"")</f>
        <v>48</v>
      </c>
      <c r="B67" s="78" t="s">
        <v>74</v>
      </c>
      <c r="C67" s="164">
        <v>0.76</v>
      </c>
      <c r="D67" s="164" t="s">
        <v>8</v>
      </c>
      <c r="E67" s="164">
        <v>0.91</v>
      </c>
      <c r="F67" s="164">
        <v>0.2</v>
      </c>
      <c r="G67" s="164">
        <v>6.59</v>
      </c>
      <c r="H67" s="164">
        <v>0.08</v>
      </c>
      <c r="I67" s="164" t="s">
        <v>8</v>
      </c>
      <c r="J67" s="164">
        <v>0.13</v>
      </c>
      <c r="K67" s="164" t="s">
        <v>8</v>
      </c>
      <c r="L67" s="164" t="s">
        <v>8</v>
      </c>
      <c r="M67" s="164" t="s">
        <v>8</v>
      </c>
      <c r="N67" s="164">
        <v>0.03</v>
      </c>
      <c r="O67" s="95"/>
      <c r="P67" s="95"/>
      <c r="Q67" s="95"/>
      <c r="R67" s="95"/>
      <c r="S67" s="95"/>
      <c r="T67" s="95"/>
      <c r="U67" s="95"/>
      <c r="V67" s="95"/>
      <c r="W67" s="95"/>
      <c r="X67" s="95"/>
      <c r="Y67" s="95"/>
      <c r="Z67" s="95"/>
      <c r="AA67" s="96"/>
    </row>
    <row r="68" spans="1:27" s="71" customFormat="1" ht="20.100000000000001" customHeight="1">
      <c r="A68" s="70">
        <f>IF(B68&lt;&gt;"",COUNTA($B$19:B68),"")</f>
        <v>49</v>
      </c>
      <c r="B68" s="80" t="s">
        <v>80</v>
      </c>
      <c r="C68" s="165">
        <v>21.75</v>
      </c>
      <c r="D68" s="165">
        <v>7.71</v>
      </c>
      <c r="E68" s="165">
        <v>17.260000000000002</v>
      </c>
      <c r="F68" s="165">
        <v>21.58</v>
      </c>
      <c r="G68" s="165">
        <v>25.02</v>
      </c>
      <c r="H68" s="165">
        <v>26.88</v>
      </c>
      <c r="I68" s="165">
        <v>35.06</v>
      </c>
      <c r="J68" s="165">
        <v>15.44</v>
      </c>
      <c r="K68" s="165">
        <v>4.08</v>
      </c>
      <c r="L68" s="165">
        <v>1.51</v>
      </c>
      <c r="M68" s="165">
        <v>0.27</v>
      </c>
      <c r="N68" s="165">
        <v>7.59</v>
      </c>
      <c r="O68" s="95"/>
      <c r="P68" s="95"/>
      <c r="Q68" s="95"/>
      <c r="R68" s="95"/>
      <c r="S68" s="95"/>
      <c r="T68" s="95"/>
      <c r="U68" s="95"/>
      <c r="V68" s="95"/>
      <c r="W68" s="95"/>
      <c r="X68" s="95"/>
      <c r="Y68" s="95"/>
      <c r="Z68" s="95"/>
      <c r="AA68" s="96"/>
    </row>
    <row r="69" spans="1:27" s="71" customFormat="1" ht="20.100000000000001" customHeight="1">
      <c r="A69" s="70">
        <f>IF(B69&lt;&gt;"",COUNTA($B$19:B69),"")</f>
        <v>50</v>
      </c>
      <c r="B69" s="80" t="s">
        <v>81</v>
      </c>
      <c r="C69" s="165">
        <v>765.35</v>
      </c>
      <c r="D69" s="165">
        <v>906.4</v>
      </c>
      <c r="E69" s="165">
        <v>180.65</v>
      </c>
      <c r="F69" s="165">
        <v>177.25</v>
      </c>
      <c r="G69" s="165">
        <v>192.21</v>
      </c>
      <c r="H69" s="165">
        <v>203.05</v>
      </c>
      <c r="I69" s="165">
        <v>206.97</v>
      </c>
      <c r="J69" s="165">
        <v>175.45</v>
      </c>
      <c r="K69" s="165">
        <v>160.5</v>
      </c>
      <c r="L69" s="165">
        <v>155.26</v>
      </c>
      <c r="M69" s="165">
        <v>2.2999999999999998</v>
      </c>
      <c r="N69" s="165">
        <v>550.49</v>
      </c>
      <c r="O69" s="95"/>
      <c r="P69" s="95"/>
      <c r="Q69" s="95"/>
      <c r="R69" s="95"/>
      <c r="S69" s="95"/>
      <c r="T69" s="95"/>
      <c r="U69" s="95"/>
      <c r="V69" s="95"/>
      <c r="W69" s="95"/>
      <c r="X69" s="95"/>
      <c r="Y69" s="95"/>
      <c r="Z69" s="95"/>
      <c r="AA69" s="96"/>
    </row>
    <row r="70" spans="1:27" s="71" customFormat="1" ht="11.1" customHeight="1">
      <c r="A70" s="69">
        <f>IF(B70&lt;&gt;"",COUNTA($B$19:B70),"")</f>
        <v>51</v>
      </c>
      <c r="B70" s="78" t="s">
        <v>82</v>
      </c>
      <c r="C70" s="164" t="s">
        <v>8</v>
      </c>
      <c r="D70" s="164" t="s">
        <v>8</v>
      </c>
      <c r="E70" s="164" t="s">
        <v>8</v>
      </c>
      <c r="F70" s="164" t="s">
        <v>8</v>
      </c>
      <c r="G70" s="164" t="s">
        <v>8</v>
      </c>
      <c r="H70" s="164" t="s">
        <v>8</v>
      </c>
      <c r="I70" s="164" t="s">
        <v>8</v>
      </c>
      <c r="J70" s="164" t="s">
        <v>8</v>
      </c>
      <c r="K70" s="164" t="s">
        <v>8</v>
      </c>
      <c r="L70" s="164" t="s">
        <v>8</v>
      </c>
      <c r="M70" s="164" t="s">
        <v>8</v>
      </c>
      <c r="N70" s="164" t="s">
        <v>8</v>
      </c>
      <c r="O70" s="95"/>
      <c r="P70" s="95"/>
      <c r="Q70" s="95"/>
      <c r="R70" s="95"/>
      <c r="S70" s="95"/>
      <c r="T70" s="95"/>
      <c r="U70" s="95"/>
      <c r="V70" s="95"/>
      <c r="W70" s="95"/>
      <c r="X70" s="95"/>
      <c r="Y70" s="95"/>
      <c r="Z70" s="95"/>
      <c r="AA70" s="96"/>
    </row>
    <row r="71" spans="1:27" s="71" customFormat="1" ht="11.1" customHeight="1">
      <c r="A71" s="69">
        <f>IF(B71&lt;&gt;"",COUNTA($B$19:B71),"")</f>
        <v>52</v>
      </c>
      <c r="B71" s="78" t="s">
        <v>83</v>
      </c>
      <c r="C71" s="164" t="s">
        <v>8</v>
      </c>
      <c r="D71" s="164" t="s">
        <v>8</v>
      </c>
      <c r="E71" s="164" t="s">
        <v>8</v>
      </c>
      <c r="F71" s="164" t="s">
        <v>8</v>
      </c>
      <c r="G71" s="164" t="s">
        <v>8</v>
      </c>
      <c r="H71" s="164" t="s">
        <v>8</v>
      </c>
      <c r="I71" s="164" t="s">
        <v>8</v>
      </c>
      <c r="J71" s="164" t="s">
        <v>8</v>
      </c>
      <c r="K71" s="164" t="s">
        <v>8</v>
      </c>
      <c r="L71" s="164" t="s">
        <v>8</v>
      </c>
      <c r="M71" s="164" t="s">
        <v>8</v>
      </c>
      <c r="N71" s="164" t="s">
        <v>8</v>
      </c>
      <c r="O71" s="95"/>
      <c r="P71" s="95"/>
      <c r="Q71" s="95"/>
      <c r="R71" s="95"/>
      <c r="S71" s="95"/>
      <c r="T71" s="95"/>
      <c r="U71" s="95"/>
      <c r="V71" s="95"/>
      <c r="W71" s="95"/>
      <c r="X71" s="95"/>
      <c r="Y71" s="95"/>
      <c r="Z71" s="95"/>
      <c r="AA71" s="96"/>
    </row>
    <row r="72" spans="1:27" s="71" customFormat="1" ht="11.1" customHeight="1">
      <c r="A72" s="69">
        <f>IF(B72&lt;&gt;"",COUNTA($B$19:B72),"")</f>
        <v>53</v>
      </c>
      <c r="B72" s="78" t="s">
        <v>99</v>
      </c>
      <c r="C72" s="164" t="s">
        <v>8</v>
      </c>
      <c r="D72" s="164" t="s">
        <v>8</v>
      </c>
      <c r="E72" s="164" t="s">
        <v>8</v>
      </c>
      <c r="F72" s="164" t="s">
        <v>8</v>
      </c>
      <c r="G72" s="164" t="s">
        <v>8</v>
      </c>
      <c r="H72" s="164" t="s">
        <v>8</v>
      </c>
      <c r="I72" s="164" t="s">
        <v>8</v>
      </c>
      <c r="J72" s="164" t="s">
        <v>8</v>
      </c>
      <c r="K72" s="164" t="s">
        <v>8</v>
      </c>
      <c r="L72" s="164" t="s">
        <v>8</v>
      </c>
      <c r="M72" s="164" t="s">
        <v>8</v>
      </c>
      <c r="N72" s="164" t="s">
        <v>8</v>
      </c>
      <c r="O72" s="95"/>
      <c r="P72" s="95"/>
      <c r="Q72" s="95"/>
      <c r="R72" s="95"/>
      <c r="S72" s="95"/>
      <c r="T72" s="95"/>
      <c r="U72" s="95"/>
      <c r="V72" s="95"/>
      <c r="W72" s="95"/>
      <c r="X72" s="95"/>
      <c r="Y72" s="95"/>
      <c r="Z72" s="95"/>
      <c r="AA72" s="96"/>
    </row>
    <row r="73" spans="1:27" s="71" customFormat="1" ht="11.1" customHeight="1">
      <c r="A73" s="69">
        <f>IF(B73&lt;&gt;"",COUNTA($B$19:B73),"")</f>
        <v>54</v>
      </c>
      <c r="B73" s="78" t="s">
        <v>100</v>
      </c>
      <c r="C73" s="164" t="s">
        <v>8</v>
      </c>
      <c r="D73" s="164" t="s">
        <v>8</v>
      </c>
      <c r="E73" s="164" t="s">
        <v>8</v>
      </c>
      <c r="F73" s="164" t="s">
        <v>8</v>
      </c>
      <c r="G73" s="164" t="s">
        <v>8</v>
      </c>
      <c r="H73" s="164" t="s">
        <v>8</v>
      </c>
      <c r="I73" s="164" t="s">
        <v>8</v>
      </c>
      <c r="J73" s="164" t="s">
        <v>8</v>
      </c>
      <c r="K73" s="164" t="s">
        <v>8</v>
      </c>
      <c r="L73" s="164" t="s">
        <v>8</v>
      </c>
      <c r="M73" s="164" t="s">
        <v>8</v>
      </c>
      <c r="N73" s="164" t="s">
        <v>8</v>
      </c>
      <c r="O73" s="95"/>
      <c r="P73" s="95"/>
      <c r="Q73" s="95"/>
      <c r="R73" s="95"/>
      <c r="S73" s="95"/>
      <c r="T73" s="95"/>
      <c r="U73" s="95"/>
      <c r="V73" s="95"/>
      <c r="W73" s="95"/>
      <c r="X73" s="95"/>
      <c r="Y73" s="95"/>
      <c r="Z73" s="95"/>
      <c r="AA73" s="96"/>
    </row>
    <row r="74" spans="1:27" s="71" customFormat="1" ht="11.1" customHeight="1">
      <c r="A74" s="69">
        <f>IF(B74&lt;&gt;"",COUNTA($B$19:B74),"")</f>
        <v>55</v>
      </c>
      <c r="B74" s="78" t="s">
        <v>27</v>
      </c>
      <c r="C74" s="164" t="s">
        <v>8</v>
      </c>
      <c r="D74" s="164" t="s">
        <v>8</v>
      </c>
      <c r="E74" s="164" t="s">
        <v>8</v>
      </c>
      <c r="F74" s="164" t="s">
        <v>8</v>
      </c>
      <c r="G74" s="164" t="s">
        <v>8</v>
      </c>
      <c r="H74" s="164" t="s">
        <v>8</v>
      </c>
      <c r="I74" s="164" t="s">
        <v>8</v>
      </c>
      <c r="J74" s="164" t="s">
        <v>8</v>
      </c>
      <c r="K74" s="164" t="s">
        <v>8</v>
      </c>
      <c r="L74" s="164" t="s">
        <v>8</v>
      </c>
      <c r="M74" s="164" t="s">
        <v>8</v>
      </c>
      <c r="N74" s="164" t="s">
        <v>8</v>
      </c>
      <c r="O74" s="95"/>
      <c r="P74" s="95"/>
      <c r="Q74" s="95"/>
      <c r="R74" s="95"/>
      <c r="S74" s="95"/>
      <c r="T74" s="95"/>
      <c r="U74" s="95"/>
      <c r="V74" s="95"/>
      <c r="W74" s="95"/>
      <c r="X74" s="95"/>
      <c r="Y74" s="95"/>
      <c r="Z74" s="95"/>
      <c r="AA74" s="96"/>
    </row>
    <row r="75" spans="1:27" s="71" customFormat="1" ht="21.6" customHeight="1">
      <c r="A75" s="69">
        <f>IF(B75&lt;&gt;"",COUNTA($B$19:B75),"")</f>
        <v>56</v>
      </c>
      <c r="B75" s="79" t="s">
        <v>84</v>
      </c>
      <c r="C75" s="164" t="s">
        <v>8</v>
      </c>
      <c r="D75" s="164" t="s">
        <v>8</v>
      </c>
      <c r="E75" s="164" t="s">
        <v>8</v>
      </c>
      <c r="F75" s="164" t="s">
        <v>8</v>
      </c>
      <c r="G75" s="164" t="s">
        <v>8</v>
      </c>
      <c r="H75" s="164" t="s">
        <v>8</v>
      </c>
      <c r="I75" s="164" t="s">
        <v>8</v>
      </c>
      <c r="J75" s="164" t="s">
        <v>8</v>
      </c>
      <c r="K75" s="164" t="s">
        <v>8</v>
      </c>
      <c r="L75" s="164" t="s">
        <v>8</v>
      </c>
      <c r="M75" s="164" t="s">
        <v>8</v>
      </c>
      <c r="N75" s="164" t="s">
        <v>8</v>
      </c>
      <c r="O75" s="95"/>
      <c r="P75" s="95"/>
      <c r="Q75" s="95"/>
      <c r="R75" s="95"/>
      <c r="S75" s="95"/>
      <c r="T75" s="95"/>
      <c r="U75" s="95"/>
      <c r="V75" s="95"/>
      <c r="W75" s="95"/>
      <c r="X75" s="95"/>
      <c r="Y75" s="95"/>
      <c r="Z75" s="95"/>
      <c r="AA75" s="96"/>
    </row>
    <row r="76" spans="1:27" s="71" customFormat="1" ht="21.6" customHeight="1">
      <c r="A76" s="69">
        <f>IF(B76&lt;&gt;"",COUNTA($B$19:B76),"")</f>
        <v>57</v>
      </c>
      <c r="B76" s="79" t="s">
        <v>85</v>
      </c>
      <c r="C76" s="164">
        <v>293.06</v>
      </c>
      <c r="D76" s="164">
        <v>285.51</v>
      </c>
      <c r="E76" s="164">
        <v>3.86</v>
      </c>
      <c r="F76" s="164">
        <v>3.32</v>
      </c>
      <c r="G76" s="164">
        <v>3.74</v>
      </c>
      <c r="H76" s="164">
        <v>6.81</v>
      </c>
      <c r="I76" s="164">
        <v>12.96</v>
      </c>
      <c r="J76" s="164">
        <v>0.8</v>
      </c>
      <c r="K76" s="164">
        <v>1.28</v>
      </c>
      <c r="L76" s="164">
        <v>0.17</v>
      </c>
      <c r="M76" s="164">
        <v>0.03</v>
      </c>
      <c r="N76" s="164">
        <v>290.94</v>
      </c>
      <c r="O76" s="95"/>
      <c r="P76" s="95"/>
      <c r="Q76" s="95"/>
      <c r="R76" s="95"/>
      <c r="S76" s="95"/>
      <c r="T76" s="95"/>
      <c r="U76" s="95"/>
      <c r="V76" s="95"/>
      <c r="W76" s="95"/>
      <c r="X76" s="95"/>
      <c r="Y76" s="95"/>
      <c r="Z76" s="95"/>
      <c r="AA76" s="96"/>
    </row>
    <row r="77" spans="1:27" s="71" customFormat="1" ht="21.6" customHeight="1">
      <c r="A77" s="69">
        <f>IF(B77&lt;&gt;"",COUNTA($B$19:B77),"")</f>
        <v>58</v>
      </c>
      <c r="B77" s="79" t="s">
        <v>86</v>
      </c>
      <c r="C77" s="164">
        <v>1.02</v>
      </c>
      <c r="D77" s="164">
        <v>0.53</v>
      </c>
      <c r="E77" s="164">
        <v>0.51</v>
      </c>
      <c r="F77" s="164" t="s">
        <v>8</v>
      </c>
      <c r="G77" s="164">
        <v>0.1</v>
      </c>
      <c r="H77" s="164" t="s">
        <v>8</v>
      </c>
      <c r="I77" s="164">
        <v>0.26</v>
      </c>
      <c r="J77" s="164">
        <v>0.51</v>
      </c>
      <c r="K77" s="164">
        <v>1.68</v>
      </c>
      <c r="L77" s="164">
        <v>0.89</v>
      </c>
      <c r="M77" s="164">
        <v>0.25</v>
      </c>
      <c r="N77" s="164">
        <v>0.48</v>
      </c>
      <c r="O77" s="95"/>
      <c r="P77" s="95"/>
      <c r="Q77" s="95"/>
      <c r="R77" s="95"/>
      <c r="S77" s="95"/>
      <c r="T77" s="95"/>
      <c r="U77" s="95"/>
      <c r="V77" s="95"/>
      <c r="W77" s="95"/>
      <c r="X77" s="95"/>
      <c r="Y77" s="95"/>
      <c r="Z77" s="95"/>
      <c r="AA77" s="96"/>
    </row>
    <row r="78" spans="1:27" s="71" customFormat="1" ht="11.1" customHeight="1">
      <c r="A78" s="69">
        <f>IF(B78&lt;&gt;"",COUNTA($B$19:B78),"")</f>
        <v>59</v>
      </c>
      <c r="B78" s="78" t="s">
        <v>87</v>
      </c>
      <c r="C78" s="164">
        <v>1.63</v>
      </c>
      <c r="D78" s="164">
        <v>0.31</v>
      </c>
      <c r="E78" s="164">
        <v>1.59</v>
      </c>
      <c r="F78" s="164">
        <v>2.0299999999999998</v>
      </c>
      <c r="G78" s="164">
        <v>1.87</v>
      </c>
      <c r="H78" s="164">
        <v>3.55</v>
      </c>
      <c r="I78" s="164">
        <v>2.0299999999999998</v>
      </c>
      <c r="J78" s="164">
        <v>0.65</v>
      </c>
      <c r="K78" s="164">
        <v>1.38</v>
      </c>
      <c r="L78" s="164">
        <v>0.24</v>
      </c>
      <c r="M78" s="164">
        <v>0.2</v>
      </c>
      <c r="N78" s="164">
        <v>0.22</v>
      </c>
      <c r="O78" s="95"/>
      <c r="P78" s="95"/>
      <c r="Q78" s="95"/>
      <c r="R78" s="95"/>
      <c r="S78" s="95"/>
      <c r="T78" s="95"/>
      <c r="U78" s="95"/>
      <c r="V78" s="95"/>
      <c r="W78" s="95"/>
      <c r="X78" s="95"/>
      <c r="Y78" s="95"/>
      <c r="Z78" s="95"/>
      <c r="AA78" s="96"/>
    </row>
    <row r="79" spans="1:27" s="71" customFormat="1" ht="11.1" customHeight="1">
      <c r="A79" s="69">
        <f>IF(B79&lt;&gt;"",COUNTA($B$19:B79),"")</f>
        <v>60</v>
      </c>
      <c r="B79" s="78" t="s">
        <v>88</v>
      </c>
      <c r="C79" s="164">
        <v>199.31</v>
      </c>
      <c r="D79" s="164">
        <v>27.02</v>
      </c>
      <c r="E79" s="164">
        <v>72.88</v>
      </c>
      <c r="F79" s="164">
        <v>41.38</v>
      </c>
      <c r="G79" s="164">
        <v>91.58</v>
      </c>
      <c r="H79" s="164">
        <v>90.16</v>
      </c>
      <c r="I79" s="164">
        <v>114.72</v>
      </c>
      <c r="J79" s="164">
        <v>53.66</v>
      </c>
      <c r="K79" s="164">
        <v>130.44999999999999</v>
      </c>
      <c r="L79" s="164">
        <v>20.25</v>
      </c>
      <c r="M79" s="164">
        <v>5.01</v>
      </c>
      <c r="N79" s="164">
        <v>163.56</v>
      </c>
      <c r="O79" s="95"/>
      <c r="P79" s="95"/>
      <c r="Q79" s="95"/>
      <c r="R79" s="95"/>
      <c r="S79" s="95"/>
      <c r="T79" s="95"/>
      <c r="U79" s="95"/>
      <c r="V79" s="95"/>
      <c r="W79" s="95"/>
      <c r="X79" s="95"/>
      <c r="Y79" s="95"/>
      <c r="Z79" s="95"/>
      <c r="AA79" s="96"/>
    </row>
    <row r="80" spans="1:27" s="71" customFormat="1" ht="11.1" customHeight="1">
      <c r="A80" s="69">
        <f>IF(B80&lt;&gt;"",COUNTA($B$19:B80),"")</f>
        <v>61</v>
      </c>
      <c r="B80" s="78" t="s">
        <v>74</v>
      </c>
      <c r="C80" s="164">
        <v>176.99</v>
      </c>
      <c r="D80" s="164">
        <v>6.86</v>
      </c>
      <c r="E80" s="164">
        <v>65.37</v>
      </c>
      <c r="F80" s="164">
        <v>38.54</v>
      </c>
      <c r="G80" s="164">
        <v>82.67</v>
      </c>
      <c r="H80" s="164">
        <v>78.62</v>
      </c>
      <c r="I80" s="164">
        <v>102.8</v>
      </c>
      <c r="J80" s="164">
        <v>45.58</v>
      </c>
      <c r="K80" s="164">
        <v>121.16</v>
      </c>
      <c r="L80" s="164">
        <v>19.350000000000001</v>
      </c>
      <c r="M80" s="164">
        <v>4.8099999999999996</v>
      </c>
      <c r="N80" s="164">
        <v>148.38</v>
      </c>
      <c r="O80" s="95"/>
      <c r="P80" s="95"/>
      <c r="Q80" s="95"/>
      <c r="R80" s="95"/>
      <c r="S80" s="95"/>
      <c r="T80" s="95"/>
      <c r="U80" s="95"/>
      <c r="V80" s="95"/>
      <c r="W80" s="95"/>
      <c r="X80" s="95"/>
      <c r="Y80" s="95"/>
      <c r="Z80" s="95"/>
      <c r="AA80" s="96"/>
    </row>
    <row r="81" spans="1:27" s="71" customFormat="1" ht="20.100000000000001" customHeight="1">
      <c r="A81" s="70">
        <f>IF(B81&lt;&gt;"",COUNTA($B$19:B81),"")</f>
        <v>62</v>
      </c>
      <c r="B81" s="80" t="s">
        <v>89</v>
      </c>
      <c r="C81" s="165">
        <v>318.02</v>
      </c>
      <c r="D81" s="165">
        <v>306.51</v>
      </c>
      <c r="E81" s="165">
        <v>13.47</v>
      </c>
      <c r="F81" s="165">
        <v>8.19</v>
      </c>
      <c r="G81" s="165">
        <v>14.62</v>
      </c>
      <c r="H81" s="165">
        <v>21.91</v>
      </c>
      <c r="I81" s="165">
        <v>27.16</v>
      </c>
      <c r="J81" s="165">
        <v>10.039999999999999</v>
      </c>
      <c r="K81" s="165">
        <v>13.63</v>
      </c>
      <c r="L81" s="165">
        <v>2.21</v>
      </c>
      <c r="M81" s="165">
        <v>0.69</v>
      </c>
      <c r="N81" s="165">
        <v>306.83</v>
      </c>
      <c r="O81" s="95"/>
      <c r="P81" s="95"/>
      <c r="Q81" s="95"/>
      <c r="R81" s="95"/>
      <c r="S81" s="95"/>
      <c r="T81" s="95"/>
      <c r="U81" s="95"/>
      <c r="V81" s="95"/>
      <c r="W81" s="95"/>
      <c r="X81" s="95"/>
      <c r="Y81" s="95"/>
      <c r="Z81" s="95"/>
      <c r="AA81" s="96"/>
    </row>
    <row r="82" spans="1:27" s="87" customFormat="1" ht="11.1" customHeight="1">
      <c r="A82" s="69">
        <f>IF(B82&lt;&gt;"",COUNTA($B$19:B82),"")</f>
        <v>63</v>
      </c>
      <c r="B82" s="78" t="s">
        <v>90</v>
      </c>
      <c r="C82" s="164">
        <v>12.61</v>
      </c>
      <c r="D82" s="164">
        <v>7.96</v>
      </c>
      <c r="E82" s="164">
        <v>6.28</v>
      </c>
      <c r="F82" s="164">
        <v>9.81</v>
      </c>
      <c r="G82" s="164">
        <v>9.33</v>
      </c>
      <c r="H82" s="164">
        <v>8.75</v>
      </c>
      <c r="I82" s="164">
        <v>21.15</v>
      </c>
      <c r="J82" s="164">
        <v>0.24</v>
      </c>
      <c r="K82" s="164">
        <v>1.7</v>
      </c>
      <c r="L82" s="164">
        <v>0.11</v>
      </c>
      <c r="M82" s="164" t="s">
        <v>8</v>
      </c>
      <c r="N82" s="164">
        <v>7.41</v>
      </c>
      <c r="O82" s="97"/>
      <c r="P82" s="97"/>
      <c r="Q82" s="97"/>
      <c r="R82" s="97"/>
      <c r="S82" s="97"/>
      <c r="T82" s="97"/>
      <c r="U82" s="97"/>
      <c r="V82" s="97"/>
      <c r="W82" s="97"/>
      <c r="X82" s="97"/>
      <c r="Y82" s="97"/>
      <c r="Z82" s="97"/>
      <c r="AA82" s="98"/>
    </row>
    <row r="83" spans="1:27" s="87" customFormat="1" ht="11.1" customHeight="1">
      <c r="A83" s="69">
        <f>IF(B83&lt;&gt;"",COUNTA($B$19:B83),"")</f>
        <v>64</v>
      </c>
      <c r="B83" s="78" t="s">
        <v>91</v>
      </c>
      <c r="C83" s="164" t="s">
        <v>8</v>
      </c>
      <c r="D83" s="164" t="s">
        <v>8</v>
      </c>
      <c r="E83" s="164" t="s">
        <v>8</v>
      </c>
      <c r="F83" s="164" t="s">
        <v>8</v>
      </c>
      <c r="G83" s="164" t="s">
        <v>8</v>
      </c>
      <c r="H83" s="164" t="s">
        <v>8</v>
      </c>
      <c r="I83" s="164" t="s">
        <v>8</v>
      </c>
      <c r="J83" s="164" t="s">
        <v>8</v>
      </c>
      <c r="K83" s="164" t="s">
        <v>8</v>
      </c>
      <c r="L83" s="164" t="s">
        <v>8</v>
      </c>
      <c r="M83" s="164" t="s">
        <v>8</v>
      </c>
      <c r="N83" s="164" t="s">
        <v>8</v>
      </c>
      <c r="O83" s="97"/>
      <c r="P83" s="97"/>
      <c r="Q83" s="97"/>
      <c r="R83" s="97"/>
      <c r="S83" s="97"/>
      <c r="T83" s="97"/>
      <c r="U83" s="97"/>
      <c r="V83" s="97"/>
      <c r="W83" s="97"/>
      <c r="X83" s="97"/>
      <c r="Y83" s="97"/>
      <c r="Z83" s="97"/>
      <c r="AA83" s="98"/>
    </row>
    <row r="84" spans="1:27" s="87" customFormat="1" ht="11.1" customHeight="1">
      <c r="A84" s="69">
        <f>IF(B84&lt;&gt;"",COUNTA($B$19:B84),"")</f>
        <v>65</v>
      </c>
      <c r="B84" s="78" t="s">
        <v>92</v>
      </c>
      <c r="C84" s="164">
        <v>2.0699999999999998</v>
      </c>
      <c r="D84" s="164">
        <v>2.6</v>
      </c>
      <c r="E84" s="164">
        <v>1.9</v>
      </c>
      <c r="F84" s="164">
        <v>0.36</v>
      </c>
      <c r="G84" s="164">
        <v>7.31</v>
      </c>
      <c r="H84" s="164">
        <v>0.38</v>
      </c>
      <c r="I84" s="164">
        <v>6.48</v>
      </c>
      <c r="J84" s="164">
        <v>0.31</v>
      </c>
      <c r="K84" s="164">
        <v>0.03</v>
      </c>
      <c r="L84" s="164" t="s">
        <v>8</v>
      </c>
      <c r="M84" s="164">
        <v>0.01</v>
      </c>
      <c r="N84" s="164">
        <v>0.04</v>
      </c>
      <c r="O84" s="97"/>
      <c r="P84" s="97"/>
      <c r="Q84" s="97"/>
      <c r="R84" s="97"/>
      <c r="S84" s="97"/>
      <c r="T84" s="97"/>
      <c r="U84" s="97"/>
      <c r="V84" s="97"/>
      <c r="W84" s="97"/>
      <c r="X84" s="97"/>
      <c r="Y84" s="97"/>
      <c r="Z84" s="97"/>
      <c r="AA84" s="98"/>
    </row>
    <row r="85" spans="1:27" s="87" customFormat="1" ht="11.1" customHeight="1">
      <c r="A85" s="69">
        <f>IF(B85&lt;&gt;"",COUNTA($B$19:B85),"")</f>
        <v>66</v>
      </c>
      <c r="B85" s="78" t="s">
        <v>74</v>
      </c>
      <c r="C85" s="164">
        <v>0.76</v>
      </c>
      <c r="D85" s="164" t="s">
        <v>8</v>
      </c>
      <c r="E85" s="164">
        <v>0.91</v>
      </c>
      <c r="F85" s="164">
        <v>0.2</v>
      </c>
      <c r="G85" s="164">
        <v>6.59</v>
      </c>
      <c r="H85" s="164">
        <v>0.08</v>
      </c>
      <c r="I85" s="164" t="s">
        <v>8</v>
      </c>
      <c r="J85" s="164">
        <v>0.13</v>
      </c>
      <c r="K85" s="164" t="s">
        <v>8</v>
      </c>
      <c r="L85" s="164" t="s">
        <v>8</v>
      </c>
      <c r="M85" s="164" t="s">
        <v>8</v>
      </c>
      <c r="N85" s="164">
        <v>0.03</v>
      </c>
      <c r="O85" s="97"/>
      <c r="P85" s="97"/>
      <c r="Q85" s="97"/>
      <c r="R85" s="97"/>
      <c r="S85" s="97"/>
      <c r="T85" s="97"/>
      <c r="U85" s="97"/>
      <c r="V85" s="97"/>
      <c r="W85" s="97"/>
      <c r="X85" s="97"/>
      <c r="Y85" s="97"/>
      <c r="Z85" s="97"/>
      <c r="AA85" s="98"/>
    </row>
    <row r="86" spans="1:27" s="71" customFormat="1" ht="20.100000000000001" customHeight="1">
      <c r="A86" s="70">
        <f>IF(B86&lt;&gt;"",COUNTA($B$19:B86),"")</f>
        <v>67</v>
      </c>
      <c r="B86" s="80" t="s">
        <v>93</v>
      </c>
      <c r="C86" s="165">
        <v>13.91</v>
      </c>
      <c r="D86" s="165">
        <v>10.57</v>
      </c>
      <c r="E86" s="165">
        <v>7.27</v>
      </c>
      <c r="F86" s="165">
        <v>9.9700000000000006</v>
      </c>
      <c r="G86" s="165">
        <v>10.050000000000001</v>
      </c>
      <c r="H86" s="165">
        <v>9.0500000000000007</v>
      </c>
      <c r="I86" s="165">
        <v>27.63</v>
      </c>
      <c r="J86" s="165">
        <v>0.43</v>
      </c>
      <c r="K86" s="165">
        <v>1.73</v>
      </c>
      <c r="L86" s="165">
        <v>0.11</v>
      </c>
      <c r="M86" s="165">
        <v>0.01</v>
      </c>
      <c r="N86" s="165">
        <v>7.42</v>
      </c>
      <c r="O86" s="95"/>
      <c r="P86" s="95"/>
      <c r="Q86" s="95"/>
      <c r="R86" s="95"/>
      <c r="S86" s="95"/>
      <c r="T86" s="95"/>
      <c r="U86" s="95"/>
      <c r="V86" s="95"/>
      <c r="W86" s="95"/>
      <c r="X86" s="95"/>
      <c r="Y86" s="95"/>
      <c r="Z86" s="95"/>
      <c r="AA86" s="96"/>
    </row>
    <row r="87" spans="1:27" s="71" customFormat="1" ht="20.100000000000001" customHeight="1">
      <c r="A87" s="70">
        <f>IF(B87&lt;&gt;"",COUNTA($B$19:B87),"")</f>
        <v>68</v>
      </c>
      <c r="B87" s="80" t="s">
        <v>94</v>
      </c>
      <c r="C87" s="165">
        <v>331.94</v>
      </c>
      <c r="D87" s="165">
        <v>317.07</v>
      </c>
      <c r="E87" s="165">
        <v>20.74</v>
      </c>
      <c r="F87" s="165">
        <v>18.16</v>
      </c>
      <c r="G87" s="165">
        <v>24.67</v>
      </c>
      <c r="H87" s="165">
        <v>30.96</v>
      </c>
      <c r="I87" s="165">
        <v>54.78</v>
      </c>
      <c r="J87" s="165">
        <v>10.47</v>
      </c>
      <c r="K87" s="165">
        <v>15.36</v>
      </c>
      <c r="L87" s="165">
        <v>2.3199999999999998</v>
      </c>
      <c r="M87" s="165">
        <v>0.7</v>
      </c>
      <c r="N87" s="165">
        <v>314.25</v>
      </c>
      <c r="O87" s="95"/>
      <c r="P87" s="95"/>
      <c r="Q87" s="95"/>
      <c r="R87" s="95"/>
      <c r="S87" s="95"/>
      <c r="T87" s="95"/>
      <c r="U87" s="95"/>
      <c r="V87" s="95"/>
      <c r="W87" s="95"/>
      <c r="X87" s="95"/>
      <c r="Y87" s="95"/>
      <c r="Z87" s="95"/>
      <c r="AA87" s="96"/>
    </row>
    <row r="88" spans="1:27" s="71" customFormat="1" ht="20.100000000000001" customHeight="1">
      <c r="A88" s="70">
        <f>IF(B88&lt;&gt;"",COUNTA($B$19:B88),"")</f>
        <v>69</v>
      </c>
      <c r="B88" s="80" t="s">
        <v>95</v>
      </c>
      <c r="C88" s="165">
        <v>-433.41</v>
      </c>
      <c r="D88" s="165">
        <v>-589.32000000000005</v>
      </c>
      <c r="E88" s="165">
        <v>-159.91</v>
      </c>
      <c r="F88" s="165">
        <v>-159.09</v>
      </c>
      <c r="G88" s="165">
        <v>-167.54</v>
      </c>
      <c r="H88" s="165">
        <v>-172.09</v>
      </c>
      <c r="I88" s="165">
        <v>-152.19</v>
      </c>
      <c r="J88" s="165">
        <v>-164.98</v>
      </c>
      <c r="K88" s="165">
        <v>-145.13999999999999</v>
      </c>
      <c r="L88" s="165">
        <v>-152.94</v>
      </c>
      <c r="M88" s="165">
        <v>-1.61</v>
      </c>
      <c r="N88" s="165">
        <v>-236.24</v>
      </c>
      <c r="O88" s="95"/>
      <c r="P88" s="95"/>
      <c r="Q88" s="95"/>
      <c r="R88" s="95"/>
      <c r="S88" s="95"/>
      <c r="T88" s="95"/>
      <c r="U88" s="95"/>
      <c r="V88" s="95"/>
      <c r="W88" s="95"/>
      <c r="X88" s="95"/>
      <c r="Y88" s="95"/>
      <c r="Z88" s="95"/>
      <c r="AA88" s="96"/>
    </row>
    <row r="89" spans="1:27" s="87" customFormat="1" ht="24.95" customHeight="1">
      <c r="A89" s="69">
        <f>IF(B89&lt;&gt;"",COUNTA($B$19:B89),"")</f>
        <v>70</v>
      </c>
      <c r="B89" s="81" t="s">
        <v>96</v>
      </c>
      <c r="C89" s="166">
        <v>-425.58</v>
      </c>
      <c r="D89" s="166">
        <v>-592.17999999999995</v>
      </c>
      <c r="E89" s="166">
        <v>-149.91999999999999</v>
      </c>
      <c r="F89" s="166">
        <v>-147.47</v>
      </c>
      <c r="G89" s="166">
        <v>-152.56</v>
      </c>
      <c r="H89" s="166">
        <v>-154.26</v>
      </c>
      <c r="I89" s="166">
        <v>-144.76</v>
      </c>
      <c r="J89" s="166">
        <v>-149.97</v>
      </c>
      <c r="K89" s="166">
        <v>-142.79</v>
      </c>
      <c r="L89" s="166">
        <v>-151.54</v>
      </c>
      <c r="M89" s="166">
        <v>-1.34</v>
      </c>
      <c r="N89" s="166">
        <v>-236.07</v>
      </c>
      <c r="O89" s="97"/>
      <c r="P89" s="97"/>
      <c r="Q89" s="97"/>
      <c r="R89" s="97"/>
      <c r="S89" s="97"/>
      <c r="T89" s="97"/>
      <c r="U89" s="97"/>
      <c r="V89" s="97"/>
      <c r="W89" s="97"/>
      <c r="X89" s="97"/>
      <c r="Y89" s="97"/>
      <c r="Z89" s="97"/>
      <c r="AA89" s="98"/>
    </row>
    <row r="90" spans="1:27" s="87" customFormat="1" ht="18" customHeight="1">
      <c r="A90" s="69">
        <f>IF(B90&lt;&gt;"",COUNTA($B$19:B90),"")</f>
        <v>71</v>
      </c>
      <c r="B90" s="78" t="s">
        <v>97</v>
      </c>
      <c r="C90" s="164">
        <v>0.91</v>
      </c>
      <c r="D90" s="164" t="s">
        <v>8</v>
      </c>
      <c r="E90" s="164">
        <v>1.1200000000000001</v>
      </c>
      <c r="F90" s="164">
        <v>0.45</v>
      </c>
      <c r="G90" s="164" t="s">
        <v>8</v>
      </c>
      <c r="H90" s="164">
        <v>5.81</v>
      </c>
      <c r="I90" s="164" t="s">
        <v>8</v>
      </c>
      <c r="J90" s="164" t="s">
        <v>8</v>
      </c>
      <c r="K90" s="164" t="s">
        <v>8</v>
      </c>
      <c r="L90" s="164" t="s">
        <v>8</v>
      </c>
      <c r="M90" s="164" t="s">
        <v>8</v>
      </c>
      <c r="N90" s="164" t="s">
        <v>8</v>
      </c>
      <c r="O90" s="97"/>
      <c r="P90" s="97"/>
      <c r="Q90" s="97"/>
      <c r="R90" s="97"/>
      <c r="S90" s="97"/>
      <c r="T90" s="97"/>
      <c r="U90" s="97"/>
      <c r="V90" s="97"/>
      <c r="W90" s="97"/>
      <c r="X90" s="97"/>
      <c r="Y90" s="97"/>
      <c r="Z90" s="97"/>
      <c r="AA90" s="98"/>
    </row>
    <row r="91" spans="1:27" ht="11.1" customHeight="1">
      <c r="A91" s="69">
        <f>IF(B91&lt;&gt;"",COUNTA($B$19:B91),"")</f>
        <v>72</v>
      </c>
      <c r="B91" s="78" t="s">
        <v>98</v>
      </c>
      <c r="C91" s="164">
        <v>0.36</v>
      </c>
      <c r="D91" s="164" t="s">
        <v>8</v>
      </c>
      <c r="E91" s="164">
        <v>0.4</v>
      </c>
      <c r="F91" s="164">
        <v>0.03</v>
      </c>
      <c r="G91" s="164">
        <v>0.76</v>
      </c>
      <c r="H91" s="164">
        <v>0.72</v>
      </c>
      <c r="I91" s="164">
        <v>0.85</v>
      </c>
      <c r="J91" s="164">
        <v>0.39</v>
      </c>
      <c r="K91" s="164" t="s">
        <v>8</v>
      </c>
      <c r="L91" s="164" t="s">
        <v>8</v>
      </c>
      <c r="M91" s="164">
        <v>0.06</v>
      </c>
      <c r="N91" s="164" t="s">
        <v>8</v>
      </c>
    </row>
  </sheetData>
  <mergeCells count="31">
    <mergeCell ref="C55:H55"/>
    <mergeCell ref="I55:N55"/>
    <mergeCell ref="A2:B2"/>
    <mergeCell ref="C2:H2"/>
    <mergeCell ref="I2:N2"/>
    <mergeCell ref="I4:L5"/>
    <mergeCell ref="M4:M16"/>
    <mergeCell ref="N4:N16"/>
    <mergeCell ref="G6:G13"/>
    <mergeCell ref="H6:H13"/>
    <mergeCell ref="K6:K13"/>
    <mergeCell ref="C18:H18"/>
    <mergeCell ref="L6:L13"/>
    <mergeCell ref="I14:L16"/>
    <mergeCell ref="F4:H5"/>
    <mergeCell ref="I18:N18"/>
    <mergeCell ref="A1:B1"/>
    <mergeCell ref="C1:H1"/>
    <mergeCell ref="I1:N1"/>
    <mergeCell ref="A3:B3"/>
    <mergeCell ref="C3:H3"/>
    <mergeCell ref="I3:N3"/>
    <mergeCell ref="F14:H16"/>
    <mergeCell ref="F6:F13"/>
    <mergeCell ref="I6:I13"/>
    <mergeCell ref="J6:J13"/>
    <mergeCell ref="A4:A16"/>
    <mergeCell ref="B4:B16"/>
    <mergeCell ref="C4:C16"/>
    <mergeCell ref="D4:D16"/>
    <mergeCell ref="E4:E1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AA91"/>
  <sheetViews>
    <sheetView zoomScale="140" zoomScaleNormal="140" workbookViewId="0">
      <pane xSplit="2" ySplit="17" topLeftCell="C18" activePane="bottomRight" state="frozen"/>
      <selection activeCell="C19" sqref="C19:G19"/>
      <selection pane="topRight" activeCell="C19" sqref="C19:G19"/>
      <selection pane="bottomLeft" activeCell="C19" sqref="C19:G19"/>
      <selection pane="bottomRight" activeCell="C18" sqref="C18:H18"/>
    </sheetView>
  </sheetViews>
  <sheetFormatPr baseColWidth="10" defaultColWidth="11.42578125" defaultRowHeight="11.25"/>
  <cols>
    <col min="1" max="1" width="3.5703125" style="83" customWidth="1"/>
    <col min="2" max="2" width="36.5703125" style="77" customWidth="1"/>
    <col min="3" max="3" width="9.42578125" style="77" customWidth="1"/>
    <col min="4" max="8" width="8.42578125" style="77" customWidth="1"/>
    <col min="9" max="12" width="8.7109375" style="77" customWidth="1"/>
    <col min="13" max="13" width="8.28515625" style="77" customWidth="1"/>
    <col min="14" max="14" width="8.7109375" style="77" customWidth="1"/>
    <col min="15" max="27" width="11.42578125" style="94"/>
    <col min="28" max="16384" width="11.42578125" style="77"/>
  </cols>
  <sheetData>
    <row r="1" spans="1:27" s="74" customFormat="1" ht="35.1" customHeight="1">
      <c r="A1" s="218" t="s">
        <v>54</v>
      </c>
      <c r="B1" s="219"/>
      <c r="C1" s="220" t="str">
        <f>"Auszahlungen und Einzahlungen 
der Gemeinden und Gemeindeverbände "&amp;Deckblatt!A7&amp;"  
nach Gebietskörperschaften und Produktbereichen"</f>
        <v>Auszahlungen und Einzahlungen 
der Gemeinden und Gemeindeverbände 2022  
nach Gebietskörperschaften und Produktbereichen</v>
      </c>
      <c r="D1" s="220"/>
      <c r="E1" s="220"/>
      <c r="F1" s="220"/>
      <c r="G1" s="220"/>
      <c r="H1" s="221"/>
      <c r="I1" s="222" t="str">
        <f>"Auszahlungen und Einzahlungen 
der Gemeinden und Gemeindeverbände "&amp;Deckblatt!A7&amp;" 
nach Gebietskörperschaften und Produktbereichen"</f>
        <v>Auszahlungen und Einzahlungen 
der Gemeinden und Gemeindeverbände 2022 
nach Gebietskörperschaften und Produktbereichen</v>
      </c>
      <c r="J1" s="220"/>
      <c r="K1" s="220"/>
      <c r="L1" s="220"/>
      <c r="M1" s="220"/>
      <c r="N1" s="221"/>
      <c r="O1" s="93"/>
      <c r="P1" s="93"/>
      <c r="Q1" s="93"/>
      <c r="R1" s="93"/>
      <c r="S1" s="93"/>
      <c r="T1" s="93"/>
      <c r="U1" s="93"/>
      <c r="V1" s="93"/>
      <c r="W1" s="93"/>
      <c r="X1" s="93"/>
      <c r="Y1" s="93"/>
      <c r="Z1" s="93"/>
      <c r="AA1" s="93"/>
    </row>
    <row r="2" spans="1:27" s="74" customFormat="1" ht="15" customHeight="1">
      <c r="A2" s="218" t="s">
        <v>43</v>
      </c>
      <c r="B2" s="219"/>
      <c r="C2" s="220" t="s">
        <v>127</v>
      </c>
      <c r="D2" s="220"/>
      <c r="E2" s="220"/>
      <c r="F2" s="220"/>
      <c r="G2" s="220"/>
      <c r="H2" s="221"/>
      <c r="I2" s="222" t="s">
        <v>127</v>
      </c>
      <c r="J2" s="220"/>
      <c r="K2" s="220"/>
      <c r="L2" s="220"/>
      <c r="M2" s="220"/>
      <c r="N2" s="221"/>
      <c r="O2" s="93"/>
      <c r="P2" s="93"/>
      <c r="Q2" s="93"/>
      <c r="R2" s="93"/>
      <c r="S2" s="93"/>
      <c r="T2" s="93"/>
      <c r="U2" s="93"/>
      <c r="V2" s="93"/>
      <c r="W2" s="93"/>
      <c r="X2" s="93"/>
      <c r="Y2" s="93"/>
      <c r="Z2" s="93"/>
      <c r="AA2" s="93"/>
    </row>
    <row r="3" spans="1:27" s="74" customFormat="1" ht="15" customHeight="1">
      <c r="A3" s="218"/>
      <c r="B3" s="219"/>
      <c r="C3" s="220"/>
      <c r="D3" s="220"/>
      <c r="E3" s="220"/>
      <c r="F3" s="220"/>
      <c r="G3" s="220"/>
      <c r="H3" s="221"/>
      <c r="I3" s="222"/>
      <c r="J3" s="220"/>
      <c r="K3" s="220"/>
      <c r="L3" s="220"/>
      <c r="M3" s="220"/>
      <c r="N3" s="221"/>
      <c r="O3" s="93"/>
      <c r="P3" s="93"/>
      <c r="Q3" s="93"/>
      <c r="R3" s="93"/>
      <c r="S3" s="93"/>
      <c r="T3" s="93"/>
      <c r="U3" s="93"/>
      <c r="V3" s="93"/>
      <c r="W3" s="93"/>
      <c r="X3" s="93"/>
      <c r="Y3" s="93"/>
      <c r="Z3" s="93"/>
      <c r="AA3" s="93"/>
    </row>
    <row r="4" spans="1:27" s="74" customFormat="1" ht="11.45" customHeight="1">
      <c r="A4" s="212" t="s">
        <v>28</v>
      </c>
      <c r="B4" s="213" t="s">
        <v>116</v>
      </c>
      <c r="C4" s="213" t="s">
        <v>1</v>
      </c>
      <c r="D4" s="217" t="s">
        <v>33</v>
      </c>
      <c r="E4" s="217" t="s">
        <v>34</v>
      </c>
      <c r="F4" s="223" t="s">
        <v>2</v>
      </c>
      <c r="G4" s="223"/>
      <c r="H4" s="224"/>
      <c r="I4" s="225" t="s">
        <v>2</v>
      </c>
      <c r="J4" s="223"/>
      <c r="K4" s="223"/>
      <c r="L4" s="223"/>
      <c r="M4" s="223" t="s">
        <v>35</v>
      </c>
      <c r="N4" s="224" t="s">
        <v>36</v>
      </c>
      <c r="O4" s="93"/>
      <c r="P4" s="93"/>
      <c r="Q4" s="93"/>
      <c r="R4" s="93"/>
      <c r="S4" s="93"/>
      <c r="T4" s="93"/>
      <c r="U4" s="93"/>
      <c r="V4" s="93"/>
      <c r="W4" s="93"/>
      <c r="X4" s="93"/>
      <c r="Y4" s="93"/>
      <c r="Z4" s="93"/>
      <c r="AA4" s="93"/>
    </row>
    <row r="5" spans="1:27" s="74" customFormat="1" ht="11.45" customHeight="1">
      <c r="A5" s="212"/>
      <c r="B5" s="213"/>
      <c r="C5" s="213"/>
      <c r="D5" s="217"/>
      <c r="E5" s="217"/>
      <c r="F5" s="223"/>
      <c r="G5" s="223"/>
      <c r="H5" s="224"/>
      <c r="I5" s="225"/>
      <c r="J5" s="223"/>
      <c r="K5" s="223"/>
      <c r="L5" s="223"/>
      <c r="M5" s="223"/>
      <c r="N5" s="224"/>
      <c r="O5" s="93"/>
      <c r="P5" s="93"/>
      <c r="Q5" s="93"/>
      <c r="R5" s="93"/>
      <c r="S5" s="93"/>
      <c r="T5" s="93"/>
      <c r="U5" s="93"/>
      <c r="V5" s="93"/>
      <c r="W5" s="93"/>
      <c r="X5" s="93"/>
      <c r="Y5" s="93"/>
      <c r="Z5" s="93"/>
      <c r="AA5" s="93"/>
    </row>
    <row r="6" spans="1:27" s="74" customFormat="1" ht="11.45" customHeight="1">
      <c r="A6" s="212"/>
      <c r="B6" s="213"/>
      <c r="C6" s="213"/>
      <c r="D6" s="217"/>
      <c r="E6" s="217"/>
      <c r="F6" s="217" t="s">
        <v>3</v>
      </c>
      <c r="G6" s="217" t="s">
        <v>970</v>
      </c>
      <c r="H6" s="216" t="s">
        <v>971</v>
      </c>
      <c r="I6" s="212" t="s">
        <v>972</v>
      </c>
      <c r="J6" s="217" t="s">
        <v>973</v>
      </c>
      <c r="K6" s="217" t="s">
        <v>974</v>
      </c>
      <c r="L6" s="217" t="s">
        <v>975</v>
      </c>
      <c r="M6" s="223"/>
      <c r="N6" s="224"/>
      <c r="O6" s="93"/>
      <c r="P6" s="93"/>
      <c r="Q6" s="93"/>
      <c r="R6" s="93"/>
      <c r="S6" s="93"/>
      <c r="T6" s="93"/>
      <c r="U6" s="93"/>
      <c r="V6" s="93"/>
      <c r="W6" s="93"/>
      <c r="X6" s="93"/>
      <c r="Y6" s="93"/>
      <c r="Z6" s="93"/>
      <c r="AA6" s="93"/>
    </row>
    <row r="7" spans="1:27" s="74" customFormat="1" ht="11.45" customHeight="1">
      <c r="A7" s="212"/>
      <c r="B7" s="213"/>
      <c r="C7" s="213"/>
      <c r="D7" s="217"/>
      <c r="E7" s="217"/>
      <c r="F7" s="217"/>
      <c r="G7" s="217"/>
      <c r="H7" s="216"/>
      <c r="I7" s="212"/>
      <c r="J7" s="217"/>
      <c r="K7" s="217"/>
      <c r="L7" s="217"/>
      <c r="M7" s="223"/>
      <c r="N7" s="224"/>
      <c r="O7" s="93"/>
      <c r="P7" s="93"/>
      <c r="Q7" s="93"/>
      <c r="R7" s="93"/>
      <c r="S7" s="93"/>
      <c r="T7" s="93"/>
      <c r="U7" s="93"/>
      <c r="V7" s="93"/>
      <c r="W7" s="93"/>
      <c r="X7" s="93"/>
      <c r="Y7" s="93"/>
      <c r="Z7" s="93"/>
      <c r="AA7" s="93"/>
    </row>
    <row r="8" spans="1:27" s="74" customFormat="1" ht="11.45" customHeight="1">
      <c r="A8" s="212"/>
      <c r="B8" s="213"/>
      <c r="C8" s="213"/>
      <c r="D8" s="217"/>
      <c r="E8" s="217"/>
      <c r="F8" s="217"/>
      <c r="G8" s="217"/>
      <c r="H8" s="216"/>
      <c r="I8" s="212"/>
      <c r="J8" s="217"/>
      <c r="K8" s="217"/>
      <c r="L8" s="217"/>
      <c r="M8" s="223"/>
      <c r="N8" s="224"/>
      <c r="O8" s="93"/>
      <c r="P8" s="93"/>
      <c r="Q8" s="93"/>
      <c r="R8" s="93"/>
      <c r="S8" s="93"/>
      <c r="T8" s="93"/>
      <c r="U8" s="93"/>
      <c r="V8" s="93"/>
      <c r="W8" s="93"/>
      <c r="X8" s="93"/>
      <c r="Y8" s="93"/>
      <c r="Z8" s="93"/>
      <c r="AA8" s="93"/>
    </row>
    <row r="9" spans="1:27" s="74" customFormat="1" ht="11.45" customHeight="1">
      <c r="A9" s="212"/>
      <c r="B9" s="213"/>
      <c r="C9" s="213"/>
      <c r="D9" s="217"/>
      <c r="E9" s="217"/>
      <c r="F9" s="217"/>
      <c r="G9" s="217"/>
      <c r="H9" s="216"/>
      <c r="I9" s="212"/>
      <c r="J9" s="217"/>
      <c r="K9" s="217"/>
      <c r="L9" s="217"/>
      <c r="M9" s="223"/>
      <c r="N9" s="224"/>
      <c r="O9" s="93"/>
      <c r="P9" s="93"/>
      <c r="Q9" s="93"/>
      <c r="R9" s="93"/>
      <c r="S9" s="93"/>
      <c r="T9" s="93"/>
      <c r="U9" s="93"/>
      <c r="V9" s="93"/>
      <c r="W9" s="93"/>
      <c r="X9" s="93"/>
      <c r="Y9" s="93"/>
      <c r="Z9" s="93"/>
      <c r="AA9" s="93"/>
    </row>
    <row r="10" spans="1:27" s="74" customFormat="1" ht="11.45" customHeight="1">
      <c r="A10" s="212"/>
      <c r="B10" s="213"/>
      <c r="C10" s="213"/>
      <c r="D10" s="217"/>
      <c r="E10" s="217"/>
      <c r="F10" s="217"/>
      <c r="G10" s="217"/>
      <c r="H10" s="216"/>
      <c r="I10" s="212"/>
      <c r="J10" s="217"/>
      <c r="K10" s="217"/>
      <c r="L10" s="217"/>
      <c r="M10" s="223"/>
      <c r="N10" s="224"/>
      <c r="O10" s="93"/>
      <c r="P10" s="93"/>
      <c r="Q10" s="93"/>
      <c r="R10" s="93"/>
      <c r="S10" s="93"/>
      <c r="T10" s="93"/>
      <c r="U10" s="93"/>
      <c r="V10" s="93"/>
      <c r="W10" s="93"/>
      <c r="X10" s="93"/>
      <c r="Y10" s="93"/>
      <c r="Z10" s="93"/>
      <c r="AA10" s="93"/>
    </row>
    <row r="11" spans="1:27" ht="11.45" customHeight="1">
      <c r="A11" s="212"/>
      <c r="B11" s="213"/>
      <c r="C11" s="213"/>
      <c r="D11" s="217"/>
      <c r="E11" s="217"/>
      <c r="F11" s="217"/>
      <c r="G11" s="217"/>
      <c r="H11" s="216"/>
      <c r="I11" s="212"/>
      <c r="J11" s="217"/>
      <c r="K11" s="217"/>
      <c r="L11" s="217"/>
      <c r="M11" s="223"/>
      <c r="N11" s="224"/>
    </row>
    <row r="12" spans="1:27" ht="11.45" customHeight="1">
      <c r="A12" s="212"/>
      <c r="B12" s="213"/>
      <c r="C12" s="213"/>
      <c r="D12" s="217"/>
      <c r="E12" s="217"/>
      <c r="F12" s="217"/>
      <c r="G12" s="217"/>
      <c r="H12" s="216"/>
      <c r="I12" s="212"/>
      <c r="J12" s="217"/>
      <c r="K12" s="217"/>
      <c r="L12" s="217"/>
      <c r="M12" s="223"/>
      <c r="N12" s="224"/>
    </row>
    <row r="13" spans="1:27" ht="11.45" customHeight="1">
      <c r="A13" s="212"/>
      <c r="B13" s="213"/>
      <c r="C13" s="213"/>
      <c r="D13" s="217"/>
      <c r="E13" s="217"/>
      <c r="F13" s="217"/>
      <c r="G13" s="217"/>
      <c r="H13" s="216"/>
      <c r="I13" s="212"/>
      <c r="J13" s="217"/>
      <c r="K13" s="217"/>
      <c r="L13" s="217"/>
      <c r="M13" s="223"/>
      <c r="N13" s="224"/>
    </row>
    <row r="14" spans="1:27" ht="11.45" customHeight="1">
      <c r="A14" s="212"/>
      <c r="B14" s="213"/>
      <c r="C14" s="213"/>
      <c r="D14" s="217"/>
      <c r="E14" s="217"/>
      <c r="F14" s="217" t="s">
        <v>0</v>
      </c>
      <c r="G14" s="217"/>
      <c r="H14" s="216"/>
      <c r="I14" s="212" t="s">
        <v>0</v>
      </c>
      <c r="J14" s="217"/>
      <c r="K14" s="217"/>
      <c r="L14" s="217"/>
      <c r="M14" s="223"/>
      <c r="N14" s="224"/>
    </row>
    <row r="15" spans="1:27" ht="11.45" customHeight="1">
      <c r="A15" s="212"/>
      <c r="B15" s="213"/>
      <c r="C15" s="213"/>
      <c r="D15" s="217"/>
      <c r="E15" s="217"/>
      <c r="F15" s="217"/>
      <c r="G15" s="217"/>
      <c r="H15" s="216"/>
      <c r="I15" s="212"/>
      <c r="J15" s="217"/>
      <c r="K15" s="217"/>
      <c r="L15" s="217"/>
      <c r="M15" s="223"/>
      <c r="N15" s="224"/>
    </row>
    <row r="16" spans="1:27" ht="11.45" customHeight="1">
      <c r="A16" s="212"/>
      <c r="B16" s="213"/>
      <c r="C16" s="213"/>
      <c r="D16" s="217"/>
      <c r="E16" s="217"/>
      <c r="F16" s="217"/>
      <c r="G16" s="217"/>
      <c r="H16" s="216"/>
      <c r="I16" s="212"/>
      <c r="J16" s="217"/>
      <c r="K16" s="217"/>
      <c r="L16" s="217"/>
      <c r="M16" s="223"/>
      <c r="N16" s="224"/>
    </row>
    <row r="17" spans="1:27" s="83" customFormat="1" ht="11.45" customHeight="1">
      <c r="A17" s="64">
        <v>1</v>
      </c>
      <c r="B17" s="65">
        <v>2</v>
      </c>
      <c r="C17" s="66">
        <v>3</v>
      </c>
      <c r="D17" s="66">
        <v>4</v>
      </c>
      <c r="E17" s="66">
        <v>5</v>
      </c>
      <c r="F17" s="66">
        <v>6</v>
      </c>
      <c r="G17" s="66">
        <v>7</v>
      </c>
      <c r="H17" s="67">
        <v>8</v>
      </c>
      <c r="I17" s="89">
        <v>9</v>
      </c>
      <c r="J17" s="66">
        <v>10</v>
      </c>
      <c r="K17" s="66">
        <v>11</v>
      </c>
      <c r="L17" s="66">
        <v>12</v>
      </c>
      <c r="M17" s="66">
        <v>13</v>
      </c>
      <c r="N17" s="67">
        <v>14</v>
      </c>
      <c r="O17" s="92"/>
      <c r="P17" s="92"/>
      <c r="Q17" s="92"/>
      <c r="R17" s="92"/>
      <c r="S17" s="92"/>
      <c r="T17" s="92"/>
      <c r="U17" s="92"/>
      <c r="V17" s="92"/>
      <c r="W17" s="92"/>
      <c r="X17" s="92"/>
      <c r="Y17" s="92"/>
      <c r="Z17" s="92"/>
      <c r="AA17" s="92"/>
    </row>
    <row r="18" spans="1:27" s="71" customFormat="1" ht="20.100000000000001" customHeight="1">
      <c r="A18" s="88"/>
      <c r="B18" s="84"/>
      <c r="C18" s="231" t="s">
        <v>969</v>
      </c>
      <c r="D18" s="232"/>
      <c r="E18" s="232"/>
      <c r="F18" s="232"/>
      <c r="G18" s="232"/>
      <c r="H18" s="232"/>
      <c r="I18" s="232" t="s">
        <v>969</v>
      </c>
      <c r="J18" s="232"/>
      <c r="K18" s="232"/>
      <c r="L18" s="232"/>
      <c r="M18" s="232"/>
      <c r="N18" s="232"/>
      <c r="O18" s="95"/>
      <c r="P18" s="95"/>
      <c r="Q18" s="95"/>
      <c r="R18" s="95"/>
      <c r="S18" s="95"/>
      <c r="T18" s="95"/>
      <c r="U18" s="95"/>
      <c r="V18" s="95"/>
      <c r="W18" s="95"/>
      <c r="X18" s="95"/>
      <c r="Y18" s="95"/>
      <c r="Z18" s="95"/>
      <c r="AA18" s="96"/>
    </row>
    <row r="19" spans="1:27" s="71" customFormat="1" ht="11.1" customHeight="1">
      <c r="A19" s="69">
        <f>IF(B19&lt;&gt;"",COUNTA($B$19:B19),"")</f>
        <v>1</v>
      </c>
      <c r="B19" s="78" t="s">
        <v>70</v>
      </c>
      <c r="C19" s="161">
        <v>49536</v>
      </c>
      <c r="D19" s="161">
        <v>13026</v>
      </c>
      <c r="E19" s="161">
        <v>8229</v>
      </c>
      <c r="F19" s="161">
        <v>10</v>
      </c>
      <c r="G19" s="161">
        <v>172</v>
      </c>
      <c r="H19" s="161">
        <v>735</v>
      </c>
      <c r="I19" s="161">
        <v>1601</v>
      </c>
      <c r="J19" s="161">
        <v>2095</v>
      </c>
      <c r="K19" s="161">
        <v>1848</v>
      </c>
      <c r="L19" s="161">
        <v>1768</v>
      </c>
      <c r="M19" s="161">
        <v>95</v>
      </c>
      <c r="N19" s="161">
        <v>28185</v>
      </c>
      <c r="O19" s="95"/>
      <c r="P19" s="95"/>
      <c r="Q19" s="95"/>
      <c r="R19" s="95"/>
      <c r="S19" s="95"/>
      <c r="T19" s="95"/>
      <c r="U19" s="95"/>
      <c r="V19" s="95"/>
      <c r="W19" s="95"/>
      <c r="X19" s="95"/>
      <c r="Y19" s="95"/>
      <c r="Z19" s="95"/>
      <c r="AA19" s="96"/>
    </row>
    <row r="20" spans="1:27" s="71" customFormat="1" ht="11.1" customHeight="1">
      <c r="A20" s="69">
        <f>IF(B20&lt;&gt;"",COUNTA($B$19:B20),"")</f>
        <v>2</v>
      </c>
      <c r="B20" s="78" t="s">
        <v>71</v>
      </c>
      <c r="C20" s="161">
        <v>32894</v>
      </c>
      <c r="D20" s="161">
        <v>11906</v>
      </c>
      <c r="E20" s="161">
        <v>16309</v>
      </c>
      <c r="F20" s="161">
        <v>201</v>
      </c>
      <c r="G20" s="161">
        <v>752</v>
      </c>
      <c r="H20" s="161">
        <v>2642</v>
      </c>
      <c r="I20" s="161">
        <v>2497</v>
      </c>
      <c r="J20" s="161">
        <v>3940</v>
      </c>
      <c r="K20" s="161">
        <v>1878</v>
      </c>
      <c r="L20" s="161">
        <v>4399</v>
      </c>
      <c r="M20" s="161">
        <v>206</v>
      </c>
      <c r="N20" s="161">
        <v>4472</v>
      </c>
      <c r="O20" s="95"/>
      <c r="P20" s="95"/>
      <c r="Q20" s="95"/>
      <c r="R20" s="95"/>
      <c r="S20" s="95"/>
      <c r="T20" s="95"/>
      <c r="U20" s="95"/>
      <c r="V20" s="95"/>
      <c r="W20" s="95"/>
      <c r="X20" s="95"/>
      <c r="Y20" s="95"/>
      <c r="Z20" s="95"/>
      <c r="AA20" s="96"/>
    </row>
    <row r="21" spans="1:27" s="71" customFormat="1" ht="21.6" customHeight="1">
      <c r="A21" s="69">
        <f>IF(B21&lt;&gt;"",COUNTA($B$19:B21),"")</f>
        <v>3</v>
      </c>
      <c r="B21" s="79" t="s">
        <v>628</v>
      </c>
      <c r="C21" s="161" t="s">
        <v>8</v>
      </c>
      <c r="D21" s="161" t="s">
        <v>8</v>
      </c>
      <c r="E21" s="161" t="s">
        <v>8</v>
      </c>
      <c r="F21" s="161" t="s">
        <v>8</v>
      </c>
      <c r="G21" s="161" t="s">
        <v>8</v>
      </c>
      <c r="H21" s="161" t="s">
        <v>8</v>
      </c>
      <c r="I21" s="161" t="s">
        <v>8</v>
      </c>
      <c r="J21" s="161" t="s">
        <v>8</v>
      </c>
      <c r="K21" s="161" t="s">
        <v>8</v>
      </c>
      <c r="L21" s="161" t="s">
        <v>8</v>
      </c>
      <c r="M21" s="161" t="s">
        <v>8</v>
      </c>
      <c r="N21" s="161" t="s">
        <v>8</v>
      </c>
      <c r="O21" s="95"/>
      <c r="P21" s="95"/>
      <c r="Q21" s="95"/>
      <c r="R21" s="95"/>
      <c r="S21" s="95"/>
      <c r="T21" s="95"/>
      <c r="U21" s="95"/>
      <c r="V21" s="95"/>
      <c r="W21" s="95"/>
      <c r="X21" s="95"/>
      <c r="Y21" s="95"/>
      <c r="Z21" s="95"/>
      <c r="AA21" s="96"/>
    </row>
    <row r="22" spans="1:27" s="71" customFormat="1" ht="11.1" customHeight="1">
      <c r="A22" s="69">
        <f>IF(B22&lt;&gt;"",COUNTA($B$19:B22),"")</f>
        <v>4</v>
      </c>
      <c r="B22" s="78" t="s">
        <v>72</v>
      </c>
      <c r="C22" s="161">
        <v>28</v>
      </c>
      <c r="D22" s="161" t="s">
        <v>8</v>
      </c>
      <c r="E22" s="161">
        <v>28</v>
      </c>
      <c r="F22" s="161" t="s">
        <v>8</v>
      </c>
      <c r="G22" s="161" t="s">
        <v>8</v>
      </c>
      <c r="H22" s="161">
        <v>1</v>
      </c>
      <c r="I22" s="161">
        <v>7</v>
      </c>
      <c r="J22" s="161">
        <v>20</v>
      </c>
      <c r="K22" s="161" t="s">
        <v>8</v>
      </c>
      <c r="L22" s="161" t="s">
        <v>8</v>
      </c>
      <c r="M22" s="161">
        <v>1</v>
      </c>
      <c r="N22" s="161" t="s">
        <v>8</v>
      </c>
      <c r="O22" s="95"/>
      <c r="P22" s="95"/>
      <c r="Q22" s="95"/>
      <c r="R22" s="95"/>
      <c r="S22" s="95"/>
      <c r="T22" s="95"/>
      <c r="U22" s="95"/>
      <c r="V22" s="95"/>
      <c r="W22" s="95"/>
      <c r="X22" s="95"/>
      <c r="Y22" s="95"/>
      <c r="Z22" s="95"/>
      <c r="AA22" s="96"/>
    </row>
    <row r="23" spans="1:27" s="71" customFormat="1" ht="11.1" customHeight="1">
      <c r="A23" s="69">
        <f>IF(B23&lt;&gt;"",COUNTA($B$19:B23),"")</f>
        <v>5</v>
      </c>
      <c r="B23" s="78" t="s">
        <v>73</v>
      </c>
      <c r="C23" s="161">
        <v>47262</v>
      </c>
      <c r="D23" s="161">
        <v>11760</v>
      </c>
      <c r="E23" s="161">
        <v>10260</v>
      </c>
      <c r="F23" s="161">
        <v>62</v>
      </c>
      <c r="G23" s="161">
        <v>164</v>
      </c>
      <c r="H23" s="161">
        <v>530</v>
      </c>
      <c r="I23" s="161">
        <v>661</v>
      </c>
      <c r="J23" s="161">
        <v>1649</v>
      </c>
      <c r="K23" s="161">
        <v>1441</v>
      </c>
      <c r="L23" s="161">
        <v>5755</v>
      </c>
      <c r="M23" s="161">
        <v>27</v>
      </c>
      <c r="N23" s="161">
        <v>25215</v>
      </c>
      <c r="O23" s="95"/>
      <c r="P23" s="95"/>
      <c r="Q23" s="95"/>
      <c r="R23" s="95"/>
      <c r="S23" s="95"/>
      <c r="T23" s="95"/>
      <c r="U23" s="95"/>
      <c r="V23" s="95"/>
      <c r="W23" s="95"/>
      <c r="X23" s="95"/>
      <c r="Y23" s="95"/>
      <c r="Z23" s="95"/>
      <c r="AA23" s="96"/>
    </row>
    <row r="24" spans="1:27" s="71" customFormat="1" ht="11.1" customHeight="1">
      <c r="A24" s="69">
        <f>IF(B24&lt;&gt;"",COUNTA($B$19:B24),"")</f>
        <v>6</v>
      </c>
      <c r="B24" s="78" t="s">
        <v>74</v>
      </c>
      <c r="C24" s="161">
        <v>905</v>
      </c>
      <c r="D24" s="161" t="s">
        <v>8</v>
      </c>
      <c r="E24" s="161">
        <v>803</v>
      </c>
      <c r="F24" s="161" t="s">
        <v>8</v>
      </c>
      <c r="G24" s="161">
        <v>39</v>
      </c>
      <c r="H24" s="161">
        <v>124</v>
      </c>
      <c r="I24" s="161">
        <v>368</v>
      </c>
      <c r="J24" s="161">
        <v>64</v>
      </c>
      <c r="K24" s="161">
        <v>207</v>
      </c>
      <c r="L24" s="161">
        <v>2</v>
      </c>
      <c r="M24" s="161">
        <v>100</v>
      </c>
      <c r="N24" s="161">
        <v>2</v>
      </c>
      <c r="O24" s="95"/>
      <c r="P24" s="95"/>
      <c r="Q24" s="95"/>
      <c r="R24" s="95"/>
      <c r="S24" s="95"/>
      <c r="T24" s="95"/>
      <c r="U24" s="95"/>
      <c r="V24" s="95"/>
      <c r="W24" s="95"/>
      <c r="X24" s="95"/>
      <c r="Y24" s="95"/>
      <c r="Z24" s="95"/>
      <c r="AA24" s="96"/>
    </row>
    <row r="25" spans="1:27" s="71" customFormat="1" ht="20.100000000000001" customHeight="1">
      <c r="A25" s="70">
        <f>IF(B25&lt;&gt;"",COUNTA($B$19:B25),"")</f>
        <v>7</v>
      </c>
      <c r="B25" s="80" t="s">
        <v>75</v>
      </c>
      <c r="C25" s="162">
        <v>128815</v>
      </c>
      <c r="D25" s="162">
        <v>36693</v>
      </c>
      <c r="E25" s="162">
        <v>34023</v>
      </c>
      <c r="F25" s="162">
        <v>273</v>
      </c>
      <c r="G25" s="162">
        <v>1049</v>
      </c>
      <c r="H25" s="162">
        <v>3783</v>
      </c>
      <c r="I25" s="162">
        <v>4398</v>
      </c>
      <c r="J25" s="162">
        <v>7639</v>
      </c>
      <c r="K25" s="162">
        <v>4960</v>
      </c>
      <c r="L25" s="162">
        <v>11920</v>
      </c>
      <c r="M25" s="162">
        <v>229</v>
      </c>
      <c r="N25" s="162">
        <v>57871</v>
      </c>
      <c r="O25" s="95"/>
      <c r="P25" s="95"/>
      <c r="Q25" s="95"/>
      <c r="R25" s="95"/>
      <c r="S25" s="95"/>
      <c r="T25" s="95"/>
      <c r="U25" s="95"/>
      <c r="V25" s="95"/>
      <c r="W25" s="95"/>
      <c r="X25" s="95"/>
      <c r="Y25" s="95"/>
      <c r="Z25" s="95"/>
      <c r="AA25" s="96"/>
    </row>
    <row r="26" spans="1:27" s="71" customFormat="1" ht="21.6" customHeight="1">
      <c r="A26" s="69">
        <f>IF(B26&lt;&gt;"",COUNTA($B$19:B26),"")</f>
        <v>8</v>
      </c>
      <c r="B26" s="79" t="s">
        <v>76</v>
      </c>
      <c r="C26" s="161">
        <v>37802</v>
      </c>
      <c r="D26" s="161">
        <v>11904</v>
      </c>
      <c r="E26" s="161">
        <v>25582</v>
      </c>
      <c r="F26" s="161">
        <v>333</v>
      </c>
      <c r="G26" s="161">
        <v>1098</v>
      </c>
      <c r="H26" s="161">
        <v>3712</v>
      </c>
      <c r="I26" s="161">
        <v>3757</v>
      </c>
      <c r="J26" s="161">
        <v>3128</v>
      </c>
      <c r="K26" s="161">
        <v>7985</v>
      </c>
      <c r="L26" s="161">
        <v>5568</v>
      </c>
      <c r="M26" s="161">
        <v>210</v>
      </c>
      <c r="N26" s="161">
        <v>107</v>
      </c>
      <c r="O26" s="95"/>
      <c r="P26" s="95"/>
      <c r="Q26" s="95"/>
      <c r="R26" s="95"/>
      <c r="S26" s="95"/>
      <c r="T26" s="95"/>
      <c r="U26" s="95"/>
      <c r="V26" s="95"/>
      <c r="W26" s="95"/>
      <c r="X26" s="95"/>
      <c r="Y26" s="95"/>
      <c r="Z26" s="95"/>
      <c r="AA26" s="96"/>
    </row>
    <row r="27" spans="1:27" s="71" customFormat="1" ht="11.1" customHeight="1">
      <c r="A27" s="69">
        <f>IF(B27&lt;&gt;"",COUNTA($B$19:B27),"")</f>
        <v>9</v>
      </c>
      <c r="B27" s="78" t="s">
        <v>77</v>
      </c>
      <c r="C27" s="161">
        <v>23883</v>
      </c>
      <c r="D27" s="161">
        <v>2399</v>
      </c>
      <c r="E27" s="161">
        <v>21287</v>
      </c>
      <c r="F27" s="161">
        <v>324</v>
      </c>
      <c r="G27" s="161">
        <v>913</v>
      </c>
      <c r="H27" s="161">
        <v>3612</v>
      </c>
      <c r="I27" s="161">
        <v>3427</v>
      </c>
      <c r="J27" s="161">
        <v>2166</v>
      </c>
      <c r="K27" s="161">
        <v>7759</v>
      </c>
      <c r="L27" s="161">
        <v>3087</v>
      </c>
      <c r="M27" s="161">
        <v>198</v>
      </c>
      <c r="N27" s="161" t="s">
        <v>8</v>
      </c>
      <c r="O27" s="95"/>
      <c r="P27" s="95"/>
      <c r="Q27" s="95"/>
      <c r="R27" s="95"/>
      <c r="S27" s="95"/>
      <c r="T27" s="95"/>
      <c r="U27" s="95"/>
      <c r="V27" s="95"/>
      <c r="W27" s="95"/>
      <c r="X27" s="95"/>
      <c r="Y27" s="95"/>
      <c r="Z27" s="95"/>
      <c r="AA27" s="96"/>
    </row>
    <row r="28" spans="1:27" s="71" customFormat="1" ht="11.1" customHeight="1">
      <c r="A28" s="69">
        <f>IF(B28&lt;&gt;"",COUNTA($B$19:B28),"")</f>
        <v>10</v>
      </c>
      <c r="B28" s="78" t="s">
        <v>78</v>
      </c>
      <c r="C28" s="161" t="s">
        <v>8</v>
      </c>
      <c r="D28" s="161" t="s">
        <v>8</v>
      </c>
      <c r="E28" s="161" t="s">
        <v>8</v>
      </c>
      <c r="F28" s="161" t="s">
        <v>8</v>
      </c>
      <c r="G28" s="161" t="s">
        <v>8</v>
      </c>
      <c r="H28" s="161" t="s">
        <v>8</v>
      </c>
      <c r="I28" s="161" t="s">
        <v>8</v>
      </c>
      <c r="J28" s="161" t="s">
        <v>8</v>
      </c>
      <c r="K28" s="161" t="s">
        <v>8</v>
      </c>
      <c r="L28" s="161" t="s">
        <v>8</v>
      </c>
      <c r="M28" s="161" t="s">
        <v>8</v>
      </c>
      <c r="N28" s="161" t="s">
        <v>8</v>
      </c>
      <c r="O28" s="95"/>
      <c r="P28" s="95"/>
      <c r="Q28" s="95"/>
      <c r="R28" s="95"/>
      <c r="S28" s="95"/>
      <c r="T28" s="95"/>
      <c r="U28" s="95"/>
      <c r="V28" s="95"/>
      <c r="W28" s="95"/>
      <c r="X28" s="95"/>
      <c r="Y28" s="95"/>
      <c r="Z28" s="95"/>
      <c r="AA28" s="96"/>
    </row>
    <row r="29" spans="1:27" s="71" customFormat="1" ht="11.1" customHeight="1">
      <c r="A29" s="69">
        <f>IF(B29&lt;&gt;"",COUNTA($B$19:B29),"")</f>
        <v>11</v>
      </c>
      <c r="B29" s="78" t="s">
        <v>79</v>
      </c>
      <c r="C29" s="161">
        <v>2406</v>
      </c>
      <c r="D29" s="161">
        <v>25</v>
      </c>
      <c r="E29" s="161">
        <v>2310</v>
      </c>
      <c r="F29" s="161" t="s">
        <v>8</v>
      </c>
      <c r="G29" s="161" t="s">
        <v>8</v>
      </c>
      <c r="H29" s="161">
        <v>413</v>
      </c>
      <c r="I29" s="161">
        <v>715</v>
      </c>
      <c r="J29" s="161">
        <v>1157</v>
      </c>
      <c r="K29" s="161">
        <v>25</v>
      </c>
      <c r="L29" s="161" t="s">
        <v>8</v>
      </c>
      <c r="M29" s="161" t="s">
        <v>8</v>
      </c>
      <c r="N29" s="161">
        <v>71</v>
      </c>
      <c r="O29" s="95"/>
      <c r="P29" s="95"/>
      <c r="Q29" s="95"/>
      <c r="R29" s="95"/>
      <c r="S29" s="95"/>
      <c r="T29" s="95"/>
      <c r="U29" s="95"/>
      <c r="V29" s="95"/>
      <c r="W29" s="95"/>
      <c r="X29" s="95"/>
      <c r="Y29" s="95"/>
      <c r="Z29" s="95"/>
      <c r="AA29" s="96"/>
    </row>
    <row r="30" spans="1:27" s="71" customFormat="1" ht="11.1" customHeight="1">
      <c r="A30" s="69">
        <f>IF(B30&lt;&gt;"",COUNTA($B$19:B30),"")</f>
        <v>12</v>
      </c>
      <c r="B30" s="78" t="s">
        <v>74</v>
      </c>
      <c r="C30" s="161">
        <v>669</v>
      </c>
      <c r="D30" s="161" t="s">
        <v>8</v>
      </c>
      <c r="E30" s="161">
        <v>669</v>
      </c>
      <c r="F30" s="161" t="s">
        <v>8</v>
      </c>
      <c r="G30" s="161" t="s">
        <v>8</v>
      </c>
      <c r="H30" s="161">
        <v>22</v>
      </c>
      <c r="I30" s="161">
        <v>647</v>
      </c>
      <c r="J30" s="161" t="s">
        <v>8</v>
      </c>
      <c r="K30" s="161" t="s">
        <v>8</v>
      </c>
      <c r="L30" s="161" t="s">
        <v>8</v>
      </c>
      <c r="M30" s="161" t="s">
        <v>8</v>
      </c>
      <c r="N30" s="161" t="s">
        <v>8</v>
      </c>
      <c r="O30" s="95"/>
      <c r="P30" s="95"/>
      <c r="Q30" s="95"/>
      <c r="R30" s="95"/>
      <c r="S30" s="95"/>
      <c r="T30" s="95"/>
      <c r="U30" s="95"/>
      <c r="V30" s="95"/>
      <c r="W30" s="95"/>
      <c r="X30" s="95"/>
      <c r="Y30" s="95"/>
      <c r="Z30" s="95"/>
      <c r="AA30" s="96"/>
    </row>
    <row r="31" spans="1:27" s="71" customFormat="1" ht="20.100000000000001" customHeight="1">
      <c r="A31" s="70">
        <f>IF(B31&lt;&gt;"",COUNTA($B$19:B31),"")</f>
        <v>13</v>
      </c>
      <c r="B31" s="80" t="s">
        <v>80</v>
      </c>
      <c r="C31" s="162">
        <v>39539</v>
      </c>
      <c r="D31" s="162">
        <v>11929</v>
      </c>
      <c r="E31" s="162">
        <v>27222</v>
      </c>
      <c r="F31" s="162">
        <v>333</v>
      </c>
      <c r="G31" s="162">
        <v>1099</v>
      </c>
      <c r="H31" s="162">
        <v>4102</v>
      </c>
      <c r="I31" s="162">
        <v>3825</v>
      </c>
      <c r="J31" s="162">
        <v>4285</v>
      </c>
      <c r="K31" s="162">
        <v>8010</v>
      </c>
      <c r="L31" s="162">
        <v>5568</v>
      </c>
      <c r="M31" s="162">
        <v>210</v>
      </c>
      <c r="N31" s="162">
        <v>178</v>
      </c>
      <c r="O31" s="95"/>
      <c r="P31" s="95"/>
      <c r="Q31" s="95"/>
      <c r="R31" s="95"/>
      <c r="S31" s="95"/>
      <c r="T31" s="95"/>
      <c r="U31" s="95"/>
      <c r="V31" s="95"/>
      <c r="W31" s="95"/>
      <c r="X31" s="95"/>
      <c r="Y31" s="95"/>
      <c r="Z31" s="95"/>
      <c r="AA31" s="96"/>
    </row>
    <row r="32" spans="1:27" s="71" customFormat="1" ht="20.100000000000001" customHeight="1">
      <c r="A32" s="70">
        <f>IF(B32&lt;&gt;"",COUNTA($B$19:B32),"")</f>
        <v>14</v>
      </c>
      <c r="B32" s="80" t="s">
        <v>81</v>
      </c>
      <c r="C32" s="162">
        <v>168354</v>
      </c>
      <c r="D32" s="162">
        <v>48621</v>
      </c>
      <c r="E32" s="162">
        <v>61245</v>
      </c>
      <c r="F32" s="162">
        <v>606</v>
      </c>
      <c r="G32" s="162">
        <v>2148</v>
      </c>
      <c r="H32" s="162">
        <v>7885</v>
      </c>
      <c r="I32" s="162">
        <v>8223</v>
      </c>
      <c r="J32" s="162">
        <v>11924</v>
      </c>
      <c r="K32" s="162">
        <v>12970</v>
      </c>
      <c r="L32" s="162">
        <v>17488</v>
      </c>
      <c r="M32" s="162">
        <v>439</v>
      </c>
      <c r="N32" s="162">
        <v>58048</v>
      </c>
      <c r="O32" s="95"/>
      <c r="P32" s="95"/>
      <c r="Q32" s="95"/>
      <c r="R32" s="95"/>
      <c r="S32" s="95"/>
      <c r="T32" s="95"/>
      <c r="U32" s="95"/>
      <c r="V32" s="95"/>
      <c r="W32" s="95"/>
      <c r="X32" s="95"/>
      <c r="Y32" s="95"/>
      <c r="Z32" s="95"/>
      <c r="AA32" s="96"/>
    </row>
    <row r="33" spans="1:27" s="71" customFormat="1" ht="11.1" customHeight="1">
      <c r="A33" s="69">
        <f>IF(B33&lt;&gt;"",COUNTA($B$19:B33),"")</f>
        <v>15</v>
      </c>
      <c r="B33" s="78" t="s">
        <v>82</v>
      </c>
      <c r="C33" s="161" t="s">
        <v>8</v>
      </c>
      <c r="D33" s="161" t="s">
        <v>8</v>
      </c>
      <c r="E33" s="161" t="s">
        <v>8</v>
      </c>
      <c r="F33" s="161" t="s">
        <v>8</v>
      </c>
      <c r="G33" s="161" t="s">
        <v>8</v>
      </c>
      <c r="H33" s="161" t="s">
        <v>8</v>
      </c>
      <c r="I33" s="161" t="s">
        <v>8</v>
      </c>
      <c r="J33" s="161" t="s">
        <v>8</v>
      </c>
      <c r="K33" s="161" t="s">
        <v>8</v>
      </c>
      <c r="L33" s="161" t="s">
        <v>8</v>
      </c>
      <c r="M33" s="161" t="s">
        <v>8</v>
      </c>
      <c r="N33" s="161" t="s">
        <v>8</v>
      </c>
      <c r="O33" s="95"/>
      <c r="P33" s="95"/>
      <c r="Q33" s="95"/>
      <c r="R33" s="95"/>
      <c r="S33" s="95"/>
      <c r="T33" s="95"/>
      <c r="U33" s="95"/>
      <c r="V33" s="95"/>
      <c r="W33" s="95"/>
      <c r="X33" s="95"/>
      <c r="Y33" s="95"/>
      <c r="Z33" s="95"/>
      <c r="AA33" s="96"/>
    </row>
    <row r="34" spans="1:27" s="71" customFormat="1" ht="11.1" customHeight="1">
      <c r="A34" s="69">
        <f>IF(B34&lt;&gt;"",COUNTA($B$19:B34),"")</f>
        <v>16</v>
      </c>
      <c r="B34" s="78" t="s">
        <v>83</v>
      </c>
      <c r="C34" s="161" t="s">
        <v>8</v>
      </c>
      <c r="D34" s="161" t="s">
        <v>8</v>
      </c>
      <c r="E34" s="161" t="s">
        <v>8</v>
      </c>
      <c r="F34" s="161" t="s">
        <v>8</v>
      </c>
      <c r="G34" s="161" t="s">
        <v>8</v>
      </c>
      <c r="H34" s="161" t="s">
        <v>8</v>
      </c>
      <c r="I34" s="161" t="s">
        <v>8</v>
      </c>
      <c r="J34" s="161" t="s">
        <v>8</v>
      </c>
      <c r="K34" s="161" t="s">
        <v>8</v>
      </c>
      <c r="L34" s="161" t="s">
        <v>8</v>
      </c>
      <c r="M34" s="161" t="s">
        <v>8</v>
      </c>
      <c r="N34" s="161" t="s">
        <v>8</v>
      </c>
      <c r="O34" s="95"/>
      <c r="P34" s="95"/>
      <c r="Q34" s="95"/>
      <c r="R34" s="95"/>
      <c r="S34" s="95"/>
      <c r="T34" s="95"/>
      <c r="U34" s="95"/>
      <c r="V34" s="95"/>
      <c r="W34" s="95"/>
      <c r="X34" s="95"/>
      <c r="Y34" s="95"/>
      <c r="Z34" s="95"/>
      <c r="AA34" s="96"/>
    </row>
    <row r="35" spans="1:27" s="71" customFormat="1" ht="11.1" customHeight="1">
      <c r="A35" s="69">
        <f>IF(B35&lt;&gt;"",COUNTA($B$19:B35),"")</f>
        <v>17</v>
      </c>
      <c r="B35" s="78" t="s">
        <v>99</v>
      </c>
      <c r="C35" s="161" t="s">
        <v>8</v>
      </c>
      <c r="D35" s="161" t="s">
        <v>8</v>
      </c>
      <c r="E35" s="161" t="s">
        <v>8</v>
      </c>
      <c r="F35" s="161" t="s">
        <v>8</v>
      </c>
      <c r="G35" s="161" t="s">
        <v>8</v>
      </c>
      <c r="H35" s="161" t="s">
        <v>8</v>
      </c>
      <c r="I35" s="161" t="s">
        <v>8</v>
      </c>
      <c r="J35" s="161" t="s">
        <v>8</v>
      </c>
      <c r="K35" s="161" t="s">
        <v>8</v>
      </c>
      <c r="L35" s="161" t="s">
        <v>8</v>
      </c>
      <c r="M35" s="161" t="s">
        <v>8</v>
      </c>
      <c r="N35" s="161" t="s">
        <v>8</v>
      </c>
      <c r="O35" s="95"/>
      <c r="P35" s="95"/>
      <c r="Q35" s="95"/>
      <c r="R35" s="95"/>
      <c r="S35" s="95"/>
      <c r="T35" s="95"/>
      <c r="U35" s="95"/>
      <c r="V35" s="95"/>
      <c r="W35" s="95"/>
      <c r="X35" s="95"/>
      <c r="Y35" s="95"/>
      <c r="Z35" s="95"/>
      <c r="AA35" s="96"/>
    </row>
    <row r="36" spans="1:27" s="71" customFormat="1" ht="11.1" customHeight="1">
      <c r="A36" s="69">
        <f>IF(B36&lt;&gt;"",COUNTA($B$19:B36),"")</f>
        <v>18</v>
      </c>
      <c r="B36" s="78" t="s">
        <v>100</v>
      </c>
      <c r="C36" s="161" t="s">
        <v>8</v>
      </c>
      <c r="D36" s="161" t="s">
        <v>8</v>
      </c>
      <c r="E36" s="161" t="s">
        <v>8</v>
      </c>
      <c r="F36" s="161" t="s">
        <v>8</v>
      </c>
      <c r="G36" s="161" t="s">
        <v>8</v>
      </c>
      <c r="H36" s="161" t="s">
        <v>8</v>
      </c>
      <c r="I36" s="161" t="s">
        <v>8</v>
      </c>
      <c r="J36" s="161" t="s">
        <v>8</v>
      </c>
      <c r="K36" s="161" t="s">
        <v>8</v>
      </c>
      <c r="L36" s="161" t="s">
        <v>8</v>
      </c>
      <c r="M36" s="161" t="s">
        <v>8</v>
      </c>
      <c r="N36" s="161" t="s">
        <v>8</v>
      </c>
      <c r="O36" s="95"/>
      <c r="P36" s="95"/>
      <c r="Q36" s="95"/>
      <c r="R36" s="95"/>
      <c r="S36" s="95"/>
      <c r="T36" s="95"/>
      <c r="U36" s="95"/>
      <c r="V36" s="95"/>
      <c r="W36" s="95"/>
      <c r="X36" s="95"/>
      <c r="Y36" s="95"/>
      <c r="Z36" s="95"/>
      <c r="AA36" s="96"/>
    </row>
    <row r="37" spans="1:27" s="71" customFormat="1" ht="11.1" customHeight="1">
      <c r="A37" s="69">
        <f>IF(B37&lt;&gt;"",COUNTA($B$19:B37),"")</f>
        <v>19</v>
      </c>
      <c r="B37" s="78" t="s">
        <v>27</v>
      </c>
      <c r="C37" s="161" t="s">
        <v>8</v>
      </c>
      <c r="D37" s="161" t="s">
        <v>8</v>
      </c>
      <c r="E37" s="161" t="s">
        <v>8</v>
      </c>
      <c r="F37" s="161" t="s">
        <v>8</v>
      </c>
      <c r="G37" s="161" t="s">
        <v>8</v>
      </c>
      <c r="H37" s="161" t="s">
        <v>8</v>
      </c>
      <c r="I37" s="161" t="s">
        <v>8</v>
      </c>
      <c r="J37" s="161" t="s">
        <v>8</v>
      </c>
      <c r="K37" s="161" t="s">
        <v>8</v>
      </c>
      <c r="L37" s="161" t="s">
        <v>8</v>
      </c>
      <c r="M37" s="161" t="s">
        <v>8</v>
      </c>
      <c r="N37" s="161" t="s">
        <v>8</v>
      </c>
      <c r="O37" s="95"/>
      <c r="P37" s="95"/>
      <c r="Q37" s="95"/>
      <c r="R37" s="95"/>
      <c r="S37" s="95"/>
      <c r="T37" s="95"/>
      <c r="U37" s="95"/>
      <c r="V37" s="95"/>
      <c r="W37" s="95"/>
      <c r="X37" s="95"/>
      <c r="Y37" s="95"/>
      <c r="Z37" s="95"/>
      <c r="AA37" s="96"/>
    </row>
    <row r="38" spans="1:27" s="71" customFormat="1" ht="21.6" customHeight="1">
      <c r="A38" s="69">
        <f>IF(B38&lt;&gt;"",COUNTA($B$19:B38),"")</f>
        <v>20</v>
      </c>
      <c r="B38" s="79" t="s">
        <v>84</v>
      </c>
      <c r="C38" s="161" t="s">
        <v>8</v>
      </c>
      <c r="D38" s="161" t="s">
        <v>8</v>
      </c>
      <c r="E38" s="161" t="s">
        <v>8</v>
      </c>
      <c r="F38" s="161" t="s">
        <v>8</v>
      </c>
      <c r="G38" s="161" t="s">
        <v>8</v>
      </c>
      <c r="H38" s="161" t="s">
        <v>8</v>
      </c>
      <c r="I38" s="161" t="s">
        <v>8</v>
      </c>
      <c r="J38" s="161" t="s">
        <v>8</v>
      </c>
      <c r="K38" s="161" t="s">
        <v>8</v>
      </c>
      <c r="L38" s="161" t="s">
        <v>8</v>
      </c>
      <c r="M38" s="161" t="s">
        <v>8</v>
      </c>
      <c r="N38" s="161" t="s">
        <v>8</v>
      </c>
      <c r="O38" s="95"/>
      <c r="P38" s="95"/>
      <c r="Q38" s="95"/>
      <c r="R38" s="95"/>
      <c r="S38" s="95"/>
      <c r="T38" s="95"/>
      <c r="U38" s="95"/>
      <c r="V38" s="95"/>
      <c r="W38" s="95"/>
      <c r="X38" s="95"/>
      <c r="Y38" s="95"/>
      <c r="Z38" s="95"/>
      <c r="AA38" s="96"/>
    </row>
    <row r="39" spans="1:27" s="71" customFormat="1" ht="21.6" customHeight="1">
      <c r="A39" s="69">
        <f>IF(B39&lt;&gt;"",COUNTA($B$19:B39),"")</f>
        <v>21</v>
      </c>
      <c r="B39" s="79" t="s">
        <v>85</v>
      </c>
      <c r="C39" s="161">
        <v>3639</v>
      </c>
      <c r="D39" s="161">
        <v>1043</v>
      </c>
      <c r="E39" s="161">
        <v>162</v>
      </c>
      <c r="F39" s="161">
        <v>9</v>
      </c>
      <c r="G39" s="161">
        <v>20</v>
      </c>
      <c r="H39" s="161" t="s">
        <v>8</v>
      </c>
      <c r="I39" s="161" t="s">
        <v>8</v>
      </c>
      <c r="J39" s="161">
        <v>50</v>
      </c>
      <c r="K39" s="161">
        <v>81</v>
      </c>
      <c r="L39" s="161" t="s">
        <v>8</v>
      </c>
      <c r="M39" s="161">
        <v>34</v>
      </c>
      <c r="N39" s="161">
        <v>2400</v>
      </c>
      <c r="O39" s="95"/>
      <c r="P39" s="95"/>
      <c r="Q39" s="95"/>
      <c r="R39" s="95"/>
      <c r="S39" s="95"/>
      <c r="T39" s="95"/>
      <c r="U39" s="95"/>
      <c r="V39" s="95"/>
      <c r="W39" s="95"/>
      <c r="X39" s="95"/>
      <c r="Y39" s="95"/>
      <c r="Z39" s="95"/>
      <c r="AA39" s="96"/>
    </row>
    <row r="40" spans="1:27" s="71" customFormat="1" ht="21.6" customHeight="1">
      <c r="A40" s="69">
        <f>IF(B40&lt;&gt;"",COUNTA($B$19:B40),"")</f>
        <v>22</v>
      </c>
      <c r="B40" s="79" t="s">
        <v>86</v>
      </c>
      <c r="C40" s="161">
        <v>602</v>
      </c>
      <c r="D40" s="161">
        <v>183</v>
      </c>
      <c r="E40" s="161">
        <v>238</v>
      </c>
      <c r="F40" s="161" t="s">
        <v>8</v>
      </c>
      <c r="G40" s="161" t="s">
        <v>8</v>
      </c>
      <c r="H40" s="161" t="s">
        <v>8</v>
      </c>
      <c r="I40" s="161" t="s">
        <v>8</v>
      </c>
      <c r="J40" s="161" t="s">
        <v>8</v>
      </c>
      <c r="K40" s="161">
        <v>1</v>
      </c>
      <c r="L40" s="161">
        <v>236</v>
      </c>
      <c r="M40" s="161" t="s">
        <v>8</v>
      </c>
      <c r="N40" s="161">
        <v>181</v>
      </c>
      <c r="O40" s="95"/>
      <c r="P40" s="95"/>
      <c r="Q40" s="95"/>
      <c r="R40" s="95"/>
      <c r="S40" s="95"/>
      <c r="T40" s="95"/>
      <c r="U40" s="95"/>
      <c r="V40" s="95"/>
      <c r="W40" s="95"/>
      <c r="X40" s="95"/>
      <c r="Y40" s="95"/>
      <c r="Z40" s="95"/>
      <c r="AA40" s="96"/>
    </row>
    <row r="41" spans="1:27" s="71" customFormat="1" ht="11.1" customHeight="1">
      <c r="A41" s="69">
        <f>IF(B41&lt;&gt;"",COUNTA($B$19:B41),"")</f>
        <v>23</v>
      </c>
      <c r="B41" s="78" t="s">
        <v>87</v>
      </c>
      <c r="C41" s="161">
        <v>8095</v>
      </c>
      <c r="D41" s="161">
        <v>3770</v>
      </c>
      <c r="E41" s="161">
        <v>2448</v>
      </c>
      <c r="F41" s="161">
        <v>10</v>
      </c>
      <c r="G41" s="161">
        <v>44</v>
      </c>
      <c r="H41" s="161">
        <v>536</v>
      </c>
      <c r="I41" s="161">
        <v>320</v>
      </c>
      <c r="J41" s="161">
        <v>1010</v>
      </c>
      <c r="K41" s="161">
        <v>213</v>
      </c>
      <c r="L41" s="161">
        <v>314</v>
      </c>
      <c r="M41" s="161">
        <v>44</v>
      </c>
      <c r="N41" s="161">
        <v>1834</v>
      </c>
      <c r="O41" s="95"/>
      <c r="P41" s="95"/>
      <c r="Q41" s="95"/>
      <c r="R41" s="95"/>
      <c r="S41" s="95"/>
      <c r="T41" s="95"/>
      <c r="U41" s="95"/>
      <c r="V41" s="95"/>
      <c r="W41" s="95"/>
      <c r="X41" s="95"/>
      <c r="Y41" s="95"/>
      <c r="Z41" s="95"/>
      <c r="AA41" s="96"/>
    </row>
    <row r="42" spans="1:27" s="71" customFormat="1" ht="11.1" customHeight="1">
      <c r="A42" s="69">
        <f>IF(B42&lt;&gt;"",COUNTA($B$19:B42),"")</f>
        <v>24</v>
      </c>
      <c r="B42" s="78" t="s">
        <v>88</v>
      </c>
      <c r="C42" s="161">
        <v>17643</v>
      </c>
      <c r="D42" s="161">
        <v>1892</v>
      </c>
      <c r="E42" s="161">
        <v>5198</v>
      </c>
      <c r="F42" s="161">
        <v>47</v>
      </c>
      <c r="G42" s="161">
        <v>203</v>
      </c>
      <c r="H42" s="161">
        <v>953</v>
      </c>
      <c r="I42" s="161">
        <v>1055</v>
      </c>
      <c r="J42" s="161">
        <v>1011</v>
      </c>
      <c r="K42" s="161">
        <v>322</v>
      </c>
      <c r="L42" s="161">
        <v>1607</v>
      </c>
      <c r="M42" s="161">
        <v>127</v>
      </c>
      <c r="N42" s="161">
        <v>10427</v>
      </c>
      <c r="O42" s="95"/>
      <c r="P42" s="95"/>
      <c r="Q42" s="95"/>
      <c r="R42" s="95"/>
      <c r="S42" s="95"/>
      <c r="T42" s="95"/>
      <c r="U42" s="95"/>
      <c r="V42" s="95"/>
      <c r="W42" s="95"/>
      <c r="X42" s="95"/>
      <c r="Y42" s="95"/>
      <c r="Z42" s="95"/>
      <c r="AA42" s="96"/>
    </row>
    <row r="43" spans="1:27" s="71" customFormat="1" ht="11.1" customHeight="1">
      <c r="A43" s="69">
        <f>IF(B43&lt;&gt;"",COUNTA($B$19:B43),"")</f>
        <v>25</v>
      </c>
      <c r="B43" s="78" t="s">
        <v>74</v>
      </c>
      <c r="C43" s="161">
        <v>905</v>
      </c>
      <c r="D43" s="161" t="s">
        <v>8</v>
      </c>
      <c r="E43" s="161">
        <v>803</v>
      </c>
      <c r="F43" s="161" t="s">
        <v>8</v>
      </c>
      <c r="G43" s="161">
        <v>39</v>
      </c>
      <c r="H43" s="161">
        <v>124</v>
      </c>
      <c r="I43" s="161">
        <v>368</v>
      </c>
      <c r="J43" s="161">
        <v>64</v>
      </c>
      <c r="K43" s="161">
        <v>207</v>
      </c>
      <c r="L43" s="161">
        <v>2</v>
      </c>
      <c r="M43" s="161">
        <v>100</v>
      </c>
      <c r="N43" s="161">
        <v>2</v>
      </c>
      <c r="O43" s="95"/>
      <c r="P43" s="95"/>
      <c r="Q43" s="95"/>
      <c r="R43" s="95"/>
      <c r="S43" s="95"/>
      <c r="T43" s="95"/>
      <c r="U43" s="95"/>
      <c r="V43" s="95"/>
      <c r="W43" s="95"/>
      <c r="X43" s="95"/>
      <c r="Y43" s="95"/>
      <c r="Z43" s="95"/>
      <c r="AA43" s="96"/>
    </row>
    <row r="44" spans="1:27" s="71" customFormat="1" ht="20.100000000000001" customHeight="1">
      <c r="A44" s="70">
        <f>IF(B44&lt;&gt;"",COUNTA($B$19:B44),"")</f>
        <v>26</v>
      </c>
      <c r="B44" s="80" t="s">
        <v>89</v>
      </c>
      <c r="C44" s="162">
        <v>29075</v>
      </c>
      <c r="D44" s="162">
        <v>6889</v>
      </c>
      <c r="E44" s="162">
        <v>7242</v>
      </c>
      <c r="F44" s="162">
        <v>67</v>
      </c>
      <c r="G44" s="162">
        <v>228</v>
      </c>
      <c r="H44" s="162">
        <v>1367</v>
      </c>
      <c r="I44" s="162">
        <v>1007</v>
      </c>
      <c r="J44" s="162">
        <v>2006</v>
      </c>
      <c r="K44" s="162">
        <v>411</v>
      </c>
      <c r="L44" s="162">
        <v>2155</v>
      </c>
      <c r="M44" s="162">
        <v>104</v>
      </c>
      <c r="N44" s="162">
        <v>14840</v>
      </c>
      <c r="O44" s="95"/>
      <c r="P44" s="95"/>
      <c r="Q44" s="95"/>
      <c r="R44" s="95"/>
      <c r="S44" s="95"/>
      <c r="T44" s="95"/>
      <c r="U44" s="95"/>
      <c r="V44" s="95"/>
      <c r="W44" s="95"/>
      <c r="X44" s="95"/>
      <c r="Y44" s="95"/>
      <c r="Z44" s="95"/>
      <c r="AA44" s="96"/>
    </row>
    <row r="45" spans="1:27" s="87" customFormat="1" ht="11.1" customHeight="1">
      <c r="A45" s="69">
        <f>IF(B45&lt;&gt;"",COUNTA($B$19:B45),"")</f>
        <v>27</v>
      </c>
      <c r="B45" s="78" t="s">
        <v>90</v>
      </c>
      <c r="C45" s="161">
        <v>9328</v>
      </c>
      <c r="D45" s="161">
        <v>668</v>
      </c>
      <c r="E45" s="161">
        <v>8183</v>
      </c>
      <c r="F45" s="161">
        <v>99</v>
      </c>
      <c r="G45" s="161">
        <v>1000</v>
      </c>
      <c r="H45" s="161">
        <v>1610</v>
      </c>
      <c r="I45" s="161">
        <v>766</v>
      </c>
      <c r="J45" s="161">
        <v>1684</v>
      </c>
      <c r="K45" s="161">
        <v>3023</v>
      </c>
      <c r="L45" s="161" t="s">
        <v>8</v>
      </c>
      <c r="M45" s="161" t="s">
        <v>8</v>
      </c>
      <c r="N45" s="161">
        <v>478</v>
      </c>
      <c r="O45" s="97"/>
      <c r="P45" s="97"/>
      <c r="Q45" s="97"/>
      <c r="R45" s="97"/>
      <c r="S45" s="97"/>
      <c r="T45" s="97"/>
      <c r="U45" s="97"/>
      <c r="V45" s="97"/>
      <c r="W45" s="97"/>
      <c r="X45" s="97"/>
      <c r="Y45" s="97"/>
      <c r="Z45" s="97"/>
      <c r="AA45" s="98"/>
    </row>
    <row r="46" spans="1:27" s="87" customFormat="1" ht="11.1" customHeight="1">
      <c r="A46" s="69">
        <f>IF(B46&lt;&gt;"",COUNTA($B$19:B46),"")</f>
        <v>28</v>
      </c>
      <c r="B46" s="78" t="s">
        <v>91</v>
      </c>
      <c r="C46" s="161" t="s">
        <v>8</v>
      </c>
      <c r="D46" s="161" t="s">
        <v>8</v>
      </c>
      <c r="E46" s="161" t="s">
        <v>8</v>
      </c>
      <c r="F46" s="161" t="s">
        <v>8</v>
      </c>
      <c r="G46" s="161" t="s">
        <v>8</v>
      </c>
      <c r="H46" s="161" t="s">
        <v>8</v>
      </c>
      <c r="I46" s="161" t="s">
        <v>8</v>
      </c>
      <c r="J46" s="161" t="s">
        <v>8</v>
      </c>
      <c r="K46" s="161" t="s">
        <v>8</v>
      </c>
      <c r="L46" s="161" t="s">
        <v>8</v>
      </c>
      <c r="M46" s="161" t="s">
        <v>8</v>
      </c>
      <c r="N46" s="161" t="s">
        <v>8</v>
      </c>
      <c r="O46" s="97"/>
      <c r="P46" s="97"/>
      <c r="Q46" s="97"/>
      <c r="R46" s="97"/>
      <c r="S46" s="97"/>
      <c r="T46" s="97"/>
      <c r="U46" s="97"/>
      <c r="V46" s="97"/>
      <c r="W46" s="97"/>
      <c r="X46" s="97"/>
      <c r="Y46" s="97"/>
      <c r="Z46" s="97"/>
      <c r="AA46" s="98"/>
    </row>
    <row r="47" spans="1:27" s="87" customFormat="1" ht="11.1" customHeight="1">
      <c r="A47" s="69">
        <f>IF(B47&lt;&gt;"",COUNTA($B$19:B47),"")</f>
        <v>29</v>
      </c>
      <c r="B47" s="78" t="s">
        <v>92</v>
      </c>
      <c r="C47" s="161">
        <v>3220</v>
      </c>
      <c r="D47" s="161">
        <v>3</v>
      </c>
      <c r="E47" s="161">
        <v>3217</v>
      </c>
      <c r="F47" s="161">
        <v>6</v>
      </c>
      <c r="G47" s="161">
        <v>77</v>
      </c>
      <c r="H47" s="161">
        <v>169</v>
      </c>
      <c r="I47" s="161">
        <v>781</v>
      </c>
      <c r="J47" s="161">
        <v>417</v>
      </c>
      <c r="K47" s="161" t="s">
        <v>8</v>
      </c>
      <c r="L47" s="161">
        <v>1768</v>
      </c>
      <c r="M47" s="161" t="s">
        <v>8</v>
      </c>
      <c r="N47" s="161" t="s">
        <v>8</v>
      </c>
      <c r="O47" s="97"/>
      <c r="P47" s="97"/>
      <c r="Q47" s="97"/>
      <c r="R47" s="97"/>
      <c r="S47" s="97"/>
      <c r="T47" s="97"/>
      <c r="U47" s="97"/>
      <c r="V47" s="97"/>
      <c r="W47" s="97"/>
      <c r="X47" s="97"/>
      <c r="Y47" s="97"/>
      <c r="Z47" s="97"/>
      <c r="AA47" s="98"/>
    </row>
    <row r="48" spans="1:27" s="87" customFormat="1" ht="11.1" customHeight="1">
      <c r="A48" s="69">
        <f>IF(B48&lt;&gt;"",COUNTA($B$19:B48),"")</f>
        <v>30</v>
      </c>
      <c r="B48" s="78" t="s">
        <v>74</v>
      </c>
      <c r="C48" s="161">
        <v>669</v>
      </c>
      <c r="D48" s="161" t="s">
        <v>8</v>
      </c>
      <c r="E48" s="161">
        <v>669</v>
      </c>
      <c r="F48" s="161" t="s">
        <v>8</v>
      </c>
      <c r="G48" s="161" t="s">
        <v>8</v>
      </c>
      <c r="H48" s="161">
        <v>22</v>
      </c>
      <c r="I48" s="161">
        <v>647</v>
      </c>
      <c r="J48" s="161" t="s">
        <v>8</v>
      </c>
      <c r="K48" s="161" t="s">
        <v>8</v>
      </c>
      <c r="L48" s="161" t="s">
        <v>8</v>
      </c>
      <c r="M48" s="161" t="s">
        <v>8</v>
      </c>
      <c r="N48" s="161" t="s">
        <v>8</v>
      </c>
      <c r="O48" s="97"/>
      <c r="P48" s="97"/>
      <c r="Q48" s="97"/>
      <c r="R48" s="97"/>
      <c r="S48" s="97"/>
      <c r="T48" s="97"/>
      <c r="U48" s="97"/>
      <c r="V48" s="97"/>
      <c r="W48" s="97"/>
      <c r="X48" s="97"/>
      <c r="Y48" s="97"/>
      <c r="Z48" s="97"/>
      <c r="AA48" s="98"/>
    </row>
    <row r="49" spans="1:27" s="71" customFormat="1" ht="20.100000000000001" customHeight="1">
      <c r="A49" s="70">
        <f>IF(B49&lt;&gt;"",COUNTA($B$19:B49),"")</f>
        <v>31</v>
      </c>
      <c r="B49" s="80" t="s">
        <v>93</v>
      </c>
      <c r="C49" s="162">
        <v>11879</v>
      </c>
      <c r="D49" s="162">
        <v>671</v>
      </c>
      <c r="E49" s="162">
        <v>10730</v>
      </c>
      <c r="F49" s="162">
        <v>105</v>
      </c>
      <c r="G49" s="162">
        <v>1077</v>
      </c>
      <c r="H49" s="162">
        <v>1756</v>
      </c>
      <c r="I49" s="162">
        <v>900</v>
      </c>
      <c r="J49" s="162">
        <v>2100</v>
      </c>
      <c r="K49" s="162">
        <v>3023</v>
      </c>
      <c r="L49" s="162">
        <v>1768</v>
      </c>
      <c r="M49" s="162" t="s">
        <v>8</v>
      </c>
      <c r="N49" s="162">
        <v>478</v>
      </c>
      <c r="O49" s="95"/>
      <c r="P49" s="95"/>
      <c r="Q49" s="95"/>
      <c r="R49" s="95"/>
      <c r="S49" s="95"/>
      <c r="T49" s="95"/>
      <c r="U49" s="95"/>
      <c r="V49" s="95"/>
      <c r="W49" s="95"/>
      <c r="X49" s="95"/>
      <c r="Y49" s="95"/>
      <c r="Z49" s="95"/>
      <c r="AA49" s="96"/>
    </row>
    <row r="50" spans="1:27" s="71" customFormat="1" ht="20.100000000000001" customHeight="1">
      <c r="A50" s="70">
        <f>IF(B50&lt;&gt;"",COUNTA($B$19:B50),"")</f>
        <v>32</v>
      </c>
      <c r="B50" s="80" t="s">
        <v>94</v>
      </c>
      <c r="C50" s="162">
        <v>40954</v>
      </c>
      <c r="D50" s="162">
        <v>7560</v>
      </c>
      <c r="E50" s="162">
        <v>17972</v>
      </c>
      <c r="F50" s="162">
        <v>172</v>
      </c>
      <c r="G50" s="162">
        <v>1305</v>
      </c>
      <c r="H50" s="162">
        <v>3123</v>
      </c>
      <c r="I50" s="162">
        <v>1908</v>
      </c>
      <c r="J50" s="162">
        <v>4107</v>
      </c>
      <c r="K50" s="162">
        <v>3435</v>
      </c>
      <c r="L50" s="162">
        <v>3923</v>
      </c>
      <c r="M50" s="162">
        <v>104</v>
      </c>
      <c r="N50" s="162">
        <v>15317</v>
      </c>
      <c r="O50" s="95"/>
      <c r="P50" s="95"/>
      <c r="Q50" s="95"/>
      <c r="R50" s="95"/>
      <c r="S50" s="95"/>
      <c r="T50" s="95"/>
      <c r="U50" s="95"/>
      <c r="V50" s="95"/>
      <c r="W50" s="95"/>
      <c r="X50" s="95"/>
      <c r="Y50" s="95"/>
      <c r="Z50" s="95"/>
      <c r="AA50" s="96"/>
    </row>
    <row r="51" spans="1:27" s="71" customFormat="1" ht="20.100000000000001" customHeight="1">
      <c r="A51" s="70">
        <f>IF(B51&lt;&gt;"",COUNTA($B$19:B51),"")</f>
        <v>33</v>
      </c>
      <c r="B51" s="80" t="s">
        <v>95</v>
      </c>
      <c r="C51" s="162">
        <v>-127400</v>
      </c>
      <c r="D51" s="162">
        <v>-41061</v>
      </c>
      <c r="E51" s="162">
        <v>-43273</v>
      </c>
      <c r="F51" s="162">
        <v>-434</v>
      </c>
      <c r="G51" s="162">
        <v>-843</v>
      </c>
      <c r="H51" s="162">
        <v>-4762</v>
      </c>
      <c r="I51" s="162">
        <v>-6316</v>
      </c>
      <c r="J51" s="162">
        <v>-7818</v>
      </c>
      <c r="K51" s="162">
        <v>-9535</v>
      </c>
      <c r="L51" s="162">
        <v>-13565</v>
      </c>
      <c r="M51" s="162">
        <v>-335</v>
      </c>
      <c r="N51" s="162">
        <v>-42731</v>
      </c>
      <c r="O51" s="95"/>
      <c r="P51" s="95"/>
      <c r="Q51" s="95"/>
      <c r="R51" s="95"/>
      <c r="S51" s="95"/>
      <c r="T51" s="95"/>
      <c r="U51" s="95"/>
      <c r="V51" s="95"/>
      <c r="W51" s="95"/>
      <c r="X51" s="95"/>
      <c r="Y51" s="95"/>
      <c r="Z51" s="95"/>
      <c r="AA51" s="96"/>
    </row>
    <row r="52" spans="1:27" s="87" customFormat="1" ht="24.95" customHeight="1">
      <c r="A52" s="69">
        <f>IF(B52&lt;&gt;"",COUNTA($B$19:B52),"")</f>
        <v>34</v>
      </c>
      <c r="B52" s="81" t="s">
        <v>96</v>
      </c>
      <c r="C52" s="163">
        <v>-99741</v>
      </c>
      <c r="D52" s="163">
        <v>-29804</v>
      </c>
      <c r="E52" s="163">
        <v>-26781</v>
      </c>
      <c r="F52" s="163">
        <v>-206</v>
      </c>
      <c r="G52" s="163">
        <v>-821</v>
      </c>
      <c r="H52" s="163">
        <v>-2416</v>
      </c>
      <c r="I52" s="163">
        <v>-3391</v>
      </c>
      <c r="J52" s="163">
        <v>-5633</v>
      </c>
      <c r="K52" s="163">
        <v>-4549</v>
      </c>
      <c r="L52" s="163">
        <v>-9764</v>
      </c>
      <c r="M52" s="163">
        <v>-125</v>
      </c>
      <c r="N52" s="163">
        <v>-43031</v>
      </c>
      <c r="O52" s="97"/>
      <c r="P52" s="97"/>
      <c r="Q52" s="97"/>
      <c r="R52" s="97"/>
      <c r="S52" s="97"/>
      <c r="T52" s="97"/>
      <c r="U52" s="97"/>
      <c r="V52" s="97"/>
      <c r="W52" s="97"/>
      <c r="X52" s="97"/>
      <c r="Y52" s="97"/>
      <c r="Z52" s="97"/>
      <c r="AA52" s="98"/>
    </row>
    <row r="53" spans="1:27" s="87" customFormat="1" ht="18" customHeight="1">
      <c r="A53" s="69">
        <f>IF(B53&lt;&gt;"",COUNTA($B$19:B53),"")</f>
        <v>35</v>
      </c>
      <c r="B53" s="78" t="s">
        <v>97</v>
      </c>
      <c r="C53" s="161">
        <v>1281</v>
      </c>
      <c r="D53" s="161" t="s">
        <v>8</v>
      </c>
      <c r="E53" s="161">
        <v>1281</v>
      </c>
      <c r="F53" s="161" t="s">
        <v>8</v>
      </c>
      <c r="G53" s="161" t="s">
        <v>8</v>
      </c>
      <c r="H53" s="161" t="s">
        <v>8</v>
      </c>
      <c r="I53" s="161" t="s">
        <v>8</v>
      </c>
      <c r="J53" s="161">
        <v>1281</v>
      </c>
      <c r="K53" s="161" t="s">
        <v>8</v>
      </c>
      <c r="L53" s="161" t="s">
        <v>8</v>
      </c>
      <c r="M53" s="161" t="s">
        <v>8</v>
      </c>
      <c r="N53" s="161" t="s">
        <v>8</v>
      </c>
      <c r="O53" s="97"/>
      <c r="P53" s="97"/>
      <c r="Q53" s="97"/>
      <c r="R53" s="97"/>
      <c r="S53" s="97"/>
      <c r="T53" s="97"/>
      <c r="U53" s="97"/>
      <c r="V53" s="97"/>
      <c r="W53" s="97"/>
      <c r="X53" s="97"/>
      <c r="Y53" s="97"/>
      <c r="Z53" s="97"/>
      <c r="AA53" s="98"/>
    </row>
    <row r="54" spans="1:27" ht="11.1" customHeight="1">
      <c r="A54" s="69">
        <f>IF(B54&lt;&gt;"",COUNTA($B$19:B54),"")</f>
        <v>36</v>
      </c>
      <c r="B54" s="78" t="s">
        <v>98</v>
      </c>
      <c r="C54" s="161">
        <v>410</v>
      </c>
      <c r="D54" s="161" t="s">
        <v>8</v>
      </c>
      <c r="E54" s="161">
        <v>401</v>
      </c>
      <c r="F54" s="161" t="s">
        <v>8</v>
      </c>
      <c r="G54" s="161" t="s">
        <v>8</v>
      </c>
      <c r="H54" s="161">
        <v>117</v>
      </c>
      <c r="I54" s="161">
        <v>209</v>
      </c>
      <c r="J54" s="161">
        <v>74</v>
      </c>
      <c r="K54" s="161" t="s">
        <v>8</v>
      </c>
      <c r="L54" s="161" t="s">
        <v>8</v>
      </c>
      <c r="M54" s="161">
        <v>10</v>
      </c>
      <c r="N54" s="161" t="s">
        <v>8</v>
      </c>
    </row>
    <row r="55" spans="1:27" s="74" customFormat="1" ht="20.100000000000001" customHeight="1">
      <c r="A55" s="69" t="str">
        <f>IF(B55&lt;&gt;"",COUNTA($B$19:B55),"")</f>
        <v/>
      </c>
      <c r="B55" s="78"/>
      <c r="C55" s="229" t="s">
        <v>53</v>
      </c>
      <c r="D55" s="230"/>
      <c r="E55" s="230"/>
      <c r="F55" s="230"/>
      <c r="G55" s="230"/>
      <c r="H55" s="230"/>
      <c r="I55" s="230" t="s">
        <v>53</v>
      </c>
      <c r="J55" s="230"/>
      <c r="K55" s="230"/>
      <c r="L55" s="230"/>
      <c r="M55" s="230"/>
      <c r="N55" s="230"/>
      <c r="O55" s="93"/>
      <c r="P55" s="93"/>
      <c r="Q55" s="93"/>
      <c r="R55" s="93"/>
      <c r="S55" s="93"/>
      <c r="T55" s="93"/>
      <c r="U55" s="93"/>
      <c r="V55" s="93"/>
      <c r="W55" s="93"/>
      <c r="X55" s="93"/>
      <c r="Y55" s="93"/>
      <c r="Z55" s="93"/>
      <c r="AA55" s="93"/>
    </row>
    <row r="56" spans="1:27" s="71" customFormat="1" ht="11.1" customHeight="1">
      <c r="A56" s="69">
        <f>IF(B56&lt;&gt;"",COUNTA($B$19:B56),"")</f>
        <v>37</v>
      </c>
      <c r="B56" s="78" t="s">
        <v>70</v>
      </c>
      <c r="C56" s="164">
        <v>30.44</v>
      </c>
      <c r="D56" s="164">
        <v>42.38</v>
      </c>
      <c r="E56" s="164">
        <v>6.23</v>
      </c>
      <c r="F56" s="164">
        <v>0.13</v>
      </c>
      <c r="G56" s="164">
        <v>1</v>
      </c>
      <c r="H56" s="164">
        <v>2.96</v>
      </c>
      <c r="I56" s="164">
        <v>9.93</v>
      </c>
      <c r="J56" s="164">
        <v>9.49</v>
      </c>
      <c r="K56" s="164">
        <v>13.11</v>
      </c>
      <c r="L56" s="164">
        <v>5.95</v>
      </c>
      <c r="M56" s="164">
        <v>0.12</v>
      </c>
      <c r="N56" s="164">
        <v>21.35</v>
      </c>
      <c r="O56" s="95"/>
      <c r="P56" s="95"/>
      <c r="Q56" s="95"/>
      <c r="R56" s="95"/>
      <c r="S56" s="95"/>
      <c r="T56" s="95"/>
      <c r="U56" s="95"/>
      <c r="V56" s="95"/>
      <c r="W56" s="95"/>
      <c r="X56" s="95"/>
      <c r="Y56" s="95"/>
      <c r="Z56" s="95"/>
      <c r="AA56" s="96"/>
    </row>
    <row r="57" spans="1:27" s="71" customFormat="1" ht="11.1" customHeight="1">
      <c r="A57" s="69">
        <f>IF(B57&lt;&gt;"",COUNTA($B$19:B57),"")</f>
        <v>38</v>
      </c>
      <c r="B57" s="78" t="s">
        <v>71</v>
      </c>
      <c r="C57" s="164">
        <v>20.21</v>
      </c>
      <c r="D57" s="164">
        <v>38.729999999999997</v>
      </c>
      <c r="E57" s="164">
        <v>12.35</v>
      </c>
      <c r="F57" s="164">
        <v>2.5299999999999998</v>
      </c>
      <c r="G57" s="164">
        <v>4.3600000000000003</v>
      </c>
      <c r="H57" s="164">
        <v>10.64</v>
      </c>
      <c r="I57" s="164">
        <v>15.49</v>
      </c>
      <c r="J57" s="164">
        <v>17.850000000000001</v>
      </c>
      <c r="K57" s="164">
        <v>13.33</v>
      </c>
      <c r="L57" s="164">
        <v>14.81</v>
      </c>
      <c r="M57" s="164">
        <v>0.26</v>
      </c>
      <c r="N57" s="164">
        <v>3.39</v>
      </c>
      <c r="O57" s="95"/>
      <c r="P57" s="95"/>
      <c r="Q57" s="95"/>
      <c r="R57" s="95"/>
      <c r="S57" s="95"/>
      <c r="T57" s="95"/>
      <c r="U57" s="95"/>
      <c r="V57" s="95"/>
      <c r="W57" s="95"/>
      <c r="X57" s="95"/>
      <c r="Y57" s="95"/>
      <c r="Z57" s="95"/>
      <c r="AA57" s="96"/>
    </row>
    <row r="58" spans="1:27" s="71" customFormat="1" ht="21.6" customHeight="1">
      <c r="A58" s="69">
        <f>IF(B58&lt;&gt;"",COUNTA($B$19:B58),"")</f>
        <v>39</v>
      </c>
      <c r="B58" s="79" t="s">
        <v>628</v>
      </c>
      <c r="C58" s="164" t="s">
        <v>8</v>
      </c>
      <c r="D58" s="164" t="s">
        <v>8</v>
      </c>
      <c r="E58" s="164" t="s">
        <v>8</v>
      </c>
      <c r="F58" s="164" t="s">
        <v>8</v>
      </c>
      <c r="G58" s="164" t="s">
        <v>8</v>
      </c>
      <c r="H58" s="164" t="s">
        <v>8</v>
      </c>
      <c r="I58" s="164" t="s">
        <v>8</v>
      </c>
      <c r="J58" s="164" t="s">
        <v>8</v>
      </c>
      <c r="K58" s="164" t="s">
        <v>8</v>
      </c>
      <c r="L58" s="164" t="s">
        <v>8</v>
      </c>
      <c r="M58" s="164" t="s">
        <v>8</v>
      </c>
      <c r="N58" s="164" t="s">
        <v>8</v>
      </c>
      <c r="O58" s="95"/>
      <c r="P58" s="95"/>
      <c r="Q58" s="95"/>
      <c r="R58" s="95"/>
      <c r="S58" s="95"/>
      <c r="T58" s="95"/>
      <c r="U58" s="95"/>
      <c r="V58" s="95"/>
      <c r="W58" s="95"/>
      <c r="X58" s="95"/>
      <c r="Y58" s="95"/>
      <c r="Z58" s="95"/>
      <c r="AA58" s="96"/>
    </row>
    <row r="59" spans="1:27" s="71" customFormat="1" ht="11.1" customHeight="1">
      <c r="A59" s="69">
        <f>IF(B59&lt;&gt;"",COUNTA($B$19:B59),"")</f>
        <v>40</v>
      </c>
      <c r="B59" s="78" t="s">
        <v>72</v>
      </c>
      <c r="C59" s="164">
        <v>0.02</v>
      </c>
      <c r="D59" s="164" t="s">
        <v>8</v>
      </c>
      <c r="E59" s="164">
        <v>0.02</v>
      </c>
      <c r="F59" s="164" t="s">
        <v>8</v>
      </c>
      <c r="G59" s="164" t="s">
        <v>8</v>
      </c>
      <c r="H59" s="164" t="s">
        <v>8</v>
      </c>
      <c r="I59" s="164">
        <v>0.04</v>
      </c>
      <c r="J59" s="164">
        <v>0.09</v>
      </c>
      <c r="K59" s="164" t="s">
        <v>8</v>
      </c>
      <c r="L59" s="164" t="s">
        <v>8</v>
      </c>
      <c r="M59" s="164" t="s">
        <v>8</v>
      </c>
      <c r="N59" s="164" t="s">
        <v>8</v>
      </c>
      <c r="O59" s="95"/>
      <c r="P59" s="95"/>
      <c r="Q59" s="95"/>
      <c r="R59" s="95"/>
      <c r="S59" s="95"/>
      <c r="T59" s="95"/>
      <c r="U59" s="95"/>
      <c r="V59" s="95"/>
      <c r="W59" s="95"/>
      <c r="X59" s="95"/>
      <c r="Y59" s="95"/>
      <c r="Z59" s="95"/>
      <c r="AA59" s="96"/>
    </row>
    <row r="60" spans="1:27" s="71" customFormat="1" ht="11.1" customHeight="1">
      <c r="A60" s="69">
        <f>IF(B60&lt;&gt;"",COUNTA($B$19:B60),"")</f>
        <v>41</v>
      </c>
      <c r="B60" s="78" t="s">
        <v>73</v>
      </c>
      <c r="C60" s="164">
        <v>29.04</v>
      </c>
      <c r="D60" s="164">
        <v>38.26</v>
      </c>
      <c r="E60" s="164">
        <v>7.77</v>
      </c>
      <c r="F60" s="164">
        <v>0.78</v>
      </c>
      <c r="G60" s="164">
        <v>0.95</v>
      </c>
      <c r="H60" s="164">
        <v>2.13</v>
      </c>
      <c r="I60" s="164">
        <v>4.0999999999999996</v>
      </c>
      <c r="J60" s="164">
        <v>7.47</v>
      </c>
      <c r="K60" s="164">
        <v>10.220000000000001</v>
      </c>
      <c r="L60" s="164">
        <v>19.38</v>
      </c>
      <c r="M60" s="164">
        <v>0.03</v>
      </c>
      <c r="N60" s="164">
        <v>19.100000000000001</v>
      </c>
      <c r="O60" s="95"/>
      <c r="P60" s="95"/>
      <c r="Q60" s="95"/>
      <c r="R60" s="95"/>
      <c r="S60" s="95"/>
      <c r="T60" s="95"/>
      <c r="U60" s="95"/>
      <c r="V60" s="95"/>
      <c r="W60" s="95"/>
      <c r="X60" s="95"/>
      <c r="Y60" s="95"/>
      <c r="Z60" s="95"/>
      <c r="AA60" s="96"/>
    </row>
    <row r="61" spans="1:27" s="71" customFormat="1" ht="11.1" customHeight="1">
      <c r="A61" s="69">
        <f>IF(B61&lt;&gt;"",COUNTA($B$19:B61),"")</f>
        <v>42</v>
      </c>
      <c r="B61" s="78" t="s">
        <v>74</v>
      </c>
      <c r="C61" s="164">
        <v>0.56000000000000005</v>
      </c>
      <c r="D61" s="164" t="s">
        <v>8</v>
      </c>
      <c r="E61" s="164">
        <v>0.61</v>
      </c>
      <c r="F61" s="164" t="s">
        <v>8</v>
      </c>
      <c r="G61" s="164">
        <v>0.23</v>
      </c>
      <c r="H61" s="164">
        <v>0.5</v>
      </c>
      <c r="I61" s="164">
        <v>2.2799999999999998</v>
      </c>
      <c r="J61" s="164">
        <v>0.28999999999999998</v>
      </c>
      <c r="K61" s="164">
        <v>1.47</v>
      </c>
      <c r="L61" s="164">
        <v>0.01</v>
      </c>
      <c r="M61" s="164">
        <v>0.13</v>
      </c>
      <c r="N61" s="164" t="s">
        <v>8</v>
      </c>
      <c r="O61" s="95"/>
      <c r="P61" s="95"/>
      <c r="Q61" s="95"/>
      <c r="R61" s="95"/>
      <c r="S61" s="95"/>
      <c r="T61" s="95"/>
      <c r="U61" s="95"/>
      <c r="V61" s="95"/>
      <c r="W61" s="95"/>
      <c r="X61" s="95"/>
      <c r="Y61" s="95"/>
      <c r="Z61" s="95"/>
      <c r="AA61" s="96"/>
    </row>
    <row r="62" spans="1:27" s="71" customFormat="1" ht="20.100000000000001" customHeight="1">
      <c r="A62" s="70">
        <f>IF(B62&lt;&gt;"",COUNTA($B$19:B62),"")</f>
        <v>43</v>
      </c>
      <c r="B62" s="80" t="s">
        <v>75</v>
      </c>
      <c r="C62" s="165">
        <v>79.150000000000006</v>
      </c>
      <c r="D62" s="165">
        <v>119.37</v>
      </c>
      <c r="E62" s="165">
        <v>25.77</v>
      </c>
      <c r="F62" s="165">
        <v>3.44</v>
      </c>
      <c r="G62" s="165">
        <v>6.08</v>
      </c>
      <c r="H62" s="165">
        <v>15.24</v>
      </c>
      <c r="I62" s="165">
        <v>27.29</v>
      </c>
      <c r="J62" s="165">
        <v>34.6</v>
      </c>
      <c r="K62" s="165">
        <v>35.19</v>
      </c>
      <c r="L62" s="165">
        <v>40.14</v>
      </c>
      <c r="M62" s="165">
        <v>0.28999999999999998</v>
      </c>
      <c r="N62" s="165">
        <v>43.84</v>
      </c>
      <c r="O62" s="95"/>
      <c r="P62" s="95"/>
      <c r="Q62" s="95"/>
      <c r="R62" s="95"/>
      <c r="S62" s="95"/>
      <c r="T62" s="95"/>
      <c r="U62" s="95"/>
      <c r="V62" s="95"/>
      <c r="W62" s="95"/>
      <c r="X62" s="95"/>
      <c r="Y62" s="95"/>
      <c r="Z62" s="95"/>
      <c r="AA62" s="96"/>
    </row>
    <row r="63" spans="1:27" s="71" customFormat="1" ht="21.6" customHeight="1">
      <c r="A63" s="69">
        <f>IF(B63&lt;&gt;"",COUNTA($B$19:B63),"")</f>
        <v>44</v>
      </c>
      <c r="B63" s="79" t="s">
        <v>76</v>
      </c>
      <c r="C63" s="164">
        <v>23.23</v>
      </c>
      <c r="D63" s="164">
        <v>38.72</v>
      </c>
      <c r="E63" s="164">
        <v>19.38</v>
      </c>
      <c r="F63" s="164">
        <v>4.2</v>
      </c>
      <c r="G63" s="164">
        <v>6.36</v>
      </c>
      <c r="H63" s="164">
        <v>14.96</v>
      </c>
      <c r="I63" s="164">
        <v>23.31</v>
      </c>
      <c r="J63" s="164">
        <v>14.17</v>
      </c>
      <c r="K63" s="164">
        <v>56.65</v>
      </c>
      <c r="L63" s="164">
        <v>18.75</v>
      </c>
      <c r="M63" s="164">
        <v>0.27</v>
      </c>
      <c r="N63" s="164">
        <v>0.08</v>
      </c>
      <c r="O63" s="95"/>
      <c r="P63" s="95"/>
      <c r="Q63" s="95"/>
      <c r="R63" s="95"/>
      <c r="S63" s="95"/>
      <c r="T63" s="95"/>
      <c r="U63" s="95"/>
      <c r="V63" s="95"/>
      <c r="W63" s="95"/>
      <c r="X63" s="95"/>
      <c r="Y63" s="95"/>
      <c r="Z63" s="95"/>
      <c r="AA63" s="96"/>
    </row>
    <row r="64" spans="1:27" s="71" customFormat="1" ht="11.1" customHeight="1">
      <c r="A64" s="69">
        <f>IF(B64&lt;&gt;"",COUNTA($B$19:B64),"")</f>
        <v>45</v>
      </c>
      <c r="B64" s="78" t="s">
        <v>77</v>
      </c>
      <c r="C64" s="164">
        <v>14.68</v>
      </c>
      <c r="D64" s="164">
        <v>7.8</v>
      </c>
      <c r="E64" s="164">
        <v>16.13</v>
      </c>
      <c r="F64" s="164">
        <v>4.08</v>
      </c>
      <c r="G64" s="164">
        <v>5.29</v>
      </c>
      <c r="H64" s="164">
        <v>14.55</v>
      </c>
      <c r="I64" s="164">
        <v>21.26</v>
      </c>
      <c r="J64" s="164">
        <v>9.81</v>
      </c>
      <c r="K64" s="164">
        <v>55.05</v>
      </c>
      <c r="L64" s="164">
        <v>10.39</v>
      </c>
      <c r="M64" s="164">
        <v>0.25</v>
      </c>
      <c r="N64" s="164" t="s">
        <v>8</v>
      </c>
      <c r="O64" s="95"/>
      <c r="P64" s="95"/>
      <c r="Q64" s="95"/>
      <c r="R64" s="95"/>
      <c r="S64" s="95"/>
      <c r="T64" s="95"/>
      <c r="U64" s="95"/>
      <c r="V64" s="95"/>
      <c r="W64" s="95"/>
      <c r="X64" s="95"/>
      <c r="Y64" s="95"/>
      <c r="Z64" s="95"/>
      <c r="AA64" s="96"/>
    </row>
    <row r="65" spans="1:27" s="71" customFormat="1" ht="11.1" customHeight="1">
      <c r="A65" s="69">
        <f>IF(B65&lt;&gt;"",COUNTA($B$19:B65),"")</f>
        <v>46</v>
      </c>
      <c r="B65" s="78" t="s">
        <v>78</v>
      </c>
      <c r="C65" s="164" t="s">
        <v>8</v>
      </c>
      <c r="D65" s="164" t="s">
        <v>8</v>
      </c>
      <c r="E65" s="164" t="s">
        <v>8</v>
      </c>
      <c r="F65" s="164" t="s">
        <v>8</v>
      </c>
      <c r="G65" s="164" t="s">
        <v>8</v>
      </c>
      <c r="H65" s="164" t="s">
        <v>8</v>
      </c>
      <c r="I65" s="164" t="s">
        <v>8</v>
      </c>
      <c r="J65" s="164" t="s">
        <v>8</v>
      </c>
      <c r="K65" s="164" t="s">
        <v>8</v>
      </c>
      <c r="L65" s="164" t="s">
        <v>8</v>
      </c>
      <c r="M65" s="164" t="s">
        <v>8</v>
      </c>
      <c r="N65" s="164" t="s">
        <v>8</v>
      </c>
      <c r="O65" s="95"/>
      <c r="P65" s="95"/>
      <c r="Q65" s="95"/>
      <c r="R65" s="95"/>
      <c r="S65" s="95"/>
      <c r="T65" s="95"/>
      <c r="U65" s="95"/>
      <c r="V65" s="95"/>
      <c r="W65" s="95"/>
      <c r="X65" s="95"/>
      <c r="Y65" s="95"/>
      <c r="Z65" s="95"/>
      <c r="AA65" s="96"/>
    </row>
    <row r="66" spans="1:27" s="71" customFormat="1" ht="11.1" customHeight="1">
      <c r="A66" s="69">
        <f>IF(B66&lt;&gt;"",COUNTA($B$19:B66),"")</f>
        <v>47</v>
      </c>
      <c r="B66" s="78" t="s">
        <v>79</v>
      </c>
      <c r="C66" s="164">
        <v>1.48</v>
      </c>
      <c r="D66" s="164">
        <v>0.08</v>
      </c>
      <c r="E66" s="164">
        <v>1.75</v>
      </c>
      <c r="F66" s="164" t="s">
        <v>8</v>
      </c>
      <c r="G66" s="164" t="s">
        <v>8</v>
      </c>
      <c r="H66" s="164">
        <v>1.66</v>
      </c>
      <c r="I66" s="164">
        <v>4.4400000000000004</v>
      </c>
      <c r="J66" s="164">
        <v>5.24</v>
      </c>
      <c r="K66" s="164">
        <v>0.18</v>
      </c>
      <c r="L66" s="164" t="s">
        <v>8</v>
      </c>
      <c r="M66" s="164" t="s">
        <v>8</v>
      </c>
      <c r="N66" s="164">
        <v>0.05</v>
      </c>
      <c r="O66" s="95"/>
      <c r="P66" s="95"/>
      <c r="Q66" s="95"/>
      <c r="R66" s="95"/>
      <c r="S66" s="95"/>
      <c r="T66" s="95"/>
      <c r="U66" s="95"/>
      <c r="V66" s="95"/>
      <c r="W66" s="95"/>
      <c r="X66" s="95"/>
      <c r="Y66" s="95"/>
      <c r="Z66" s="95"/>
      <c r="AA66" s="96"/>
    </row>
    <row r="67" spans="1:27" s="71" customFormat="1" ht="11.1" customHeight="1">
      <c r="A67" s="69">
        <f>IF(B67&lt;&gt;"",COUNTA($B$19:B67),"")</f>
        <v>48</v>
      </c>
      <c r="B67" s="78" t="s">
        <v>74</v>
      </c>
      <c r="C67" s="164">
        <v>0.41</v>
      </c>
      <c r="D67" s="164" t="s">
        <v>8</v>
      </c>
      <c r="E67" s="164">
        <v>0.51</v>
      </c>
      <c r="F67" s="164" t="s">
        <v>8</v>
      </c>
      <c r="G67" s="164" t="s">
        <v>8</v>
      </c>
      <c r="H67" s="164">
        <v>0.09</v>
      </c>
      <c r="I67" s="164">
        <v>4.01</v>
      </c>
      <c r="J67" s="164" t="s">
        <v>8</v>
      </c>
      <c r="K67" s="164" t="s">
        <v>8</v>
      </c>
      <c r="L67" s="164" t="s">
        <v>8</v>
      </c>
      <c r="M67" s="164" t="s">
        <v>8</v>
      </c>
      <c r="N67" s="164" t="s">
        <v>8</v>
      </c>
      <c r="O67" s="95"/>
      <c r="P67" s="95"/>
      <c r="Q67" s="95"/>
      <c r="R67" s="95"/>
      <c r="S67" s="95"/>
      <c r="T67" s="95"/>
      <c r="U67" s="95"/>
      <c r="V67" s="95"/>
      <c r="W67" s="95"/>
      <c r="X67" s="95"/>
      <c r="Y67" s="95"/>
      <c r="Z67" s="95"/>
      <c r="AA67" s="96"/>
    </row>
    <row r="68" spans="1:27" s="71" customFormat="1" ht="20.100000000000001" customHeight="1">
      <c r="A68" s="70">
        <f>IF(B68&lt;&gt;"",COUNTA($B$19:B68),"")</f>
        <v>49</v>
      </c>
      <c r="B68" s="80" t="s">
        <v>80</v>
      </c>
      <c r="C68" s="165">
        <v>24.29</v>
      </c>
      <c r="D68" s="165">
        <v>38.81</v>
      </c>
      <c r="E68" s="165">
        <v>20.62</v>
      </c>
      <c r="F68" s="165">
        <v>4.2</v>
      </c>
      <c r="G68" s="165">
        <v>6.36</v>
      </c>
      <c r="H68" s="165">
        <v>16.53</v>
      </c>
      <c r="I68" s="165">
        <v>23.74</v>
      </c>
      <c r="J68" s="165">
        <v>19.41</v>
      </c>
      <c r="K68" s="165">
        <v>56.83</v>
      </c>
      <c r="L68" s="165">
        <v>18.75</v>
      </c>
      <c r="M68" s="165">
        <v>0.27</v>
      </c>
      <c r="N68" s="165">
        <v>0.13</v>
      </c>
      <c r="O68" s="95"/>
      <c r="P68" s="95"/>
      <c r="Q68" s="95"/>
      <c r="R68" s="95"/>
      <c r="S68" s="95"/>
      <c r="T68" s="95"/>
      <c r="U68" s="95"/>
      <c r="V68" s="95"/>
      <c r="W68" s="95"/>
      <c r="X68" s="95"/>
      <c r="Y68" s="95"/>
      <c r="Z68" s="95"/>
      <c r="AA68" s="96"/>
    </row>
    <row r="69" spans="1:27" s="71" customFormat="1" ht="20.100000000000001" customHeight="1">
      <c r="A69" s="70">
        <f>IF(B69&lt;&gt;"",COUNTA($B$19:B69),"")</f>
        <v>50</v>
      </c>
      <c r="B69" s="80" t="s">
        <v>81</v>
      </c>
      <c r="C69" s="165">
        <v>103.45</v>
      </c>
      <c r="D69" s="165">
        <v>158.16999999999999</v>
      </c>
      <c r="E69" s="165">
        <v>46.4</v>
      </c>
      <c r="F69" s="165">
        <v>7.64</v>
      </c>
      <c r="G69" s="165">
        <v>12.44</v>
      </c>
      <c r="H69" s="165">
        <v>31.77</v>
      </c>
      <c r="I69" s="165">
        <v>51.03</v>
      </c>
      <c r="J69" s="165">
        <v>54.01</v>
      </c>
      <c r="K69" s="165">
        <v>92.02</v>
      </c>
      <c r="L69" s="165">
        <v>58.89</v>
      </c>
      <c r="M69" s="165">
        <v>0.56000000000000005</v>
      </c>
      <c r="N69" s="165">
        <v>43.97</v>
      </c>
      <c r="O69" s="95"/>
      <c r="P69" s="95"/>
      <c r="Q69" s="95"/>
      <c r="R69" s="95"/>
      <c r="S69" s="95"/>
      <c r="T69" s="95"/>
      <c r="U69" s="95"/>
      <c r="V69" s="95"/>
      <c r="W69" s="95"/>
      <c r="X69" s="95"/>
      <c r="Y69" s="95"/>
      <c r="Z69" s="95"/>
      <c r="AA69" s="96"/>
    </row>
    <row r="70" spans="1:27" s="71" customFormat="1" ht="11.1" customHeight="1">
      <c r="A70" s="69">
        <f>IF(B70&lt;&gt;"",COUNTA($B$19:B70),"")</f>
        <v>51</v>
      </c>
      <c r="B70" s="78" t="s">
        <v>82</v>
      </c>
      <c r="C70" s="164" t="s">
        <v>8</v>
      </c>
      <c r="D70" s="164" t="s">
        <v>8</v>
      </c>
      <c r="E70" s="164" t="s">
        <v>8</v>
      </c>
      <c r="F70" s="164" t="s">
        <v>8</v>
      </c>
      <c r="G70" s="164" t="s">
        <v>8</v>
      </c>
      <c r="H70" s="164" t="s">
        <v>8</v>
      </c>
      <c r="I70" s="164" t="s">
        <v>8</v>
      </c>
      <c r="J70" s="164" t="s">
        <v>8</v>
      </c>
      <c r="K70" s="164" t="s">
        <v>8</v>
      </c>
      <c r="L70" s="164" t="s">
        <v>8</v>
      </c>
      <c r="M70" s="164" t="s">
        <v>8</v>
      </c>
      <c r="N70" s="164" t="s">
        <v>8</v>
      </c>
      <c r="O70" s="95"/>
      <c r="P70" s="95"/>
      <c r="Q70" s="95"/>
      <c r="R70" s="95"/>
      <c r="S70" s="95"/>
      <c r="T70" s="95"/>
      <c r="U70" s="95"/>
      <c r="V70" s="95"/>
      <c r="W70" s="95"/>
      <c r="X70" s="95"/>
      <c r="Y70" s="95"/>
      <c r="Z70" s="95"/>
      <c r="AA70" s="96"/>
    </row>
    <row r="71" spans="1:27" s="71" customFormat="1" ht="11.1" customHeight="1">
      <c r="A71" s="69">
        <f>IF(B71&lt;&gt;"",COUNTA($B$19:B71),"")</f>
        <v>52</v>
      </c>
      <c r="B71" s="78" t="s">
        <v>83</v>
      </c>
      <c r="C71" s="164" t="s">
        <v>8</v>
      </c>
      <c r="D71" s="164" t="s">
        <v>8</v>
      </c>
      <c r="E71" s="164" t="s">
        <v>8</v>
      </c>
      <c r="F71" s="164" t="s">
        <v>8</v>
      </c>
      <c r="G71" s="164" t="s">
        <v>8</v>
      </c>
      <c r="H71" s="164" t="s">
        <v>8</v>
      </c>
      <c r="I71" s="164" t="s">
        <v>8</v>
      </c>
      <c r="J71" s="164" t="s">
        <v>8</v>
      </c>
      <c r="K71" s="164" t="s">
        <v>8</v>
      </c>
      <c r="L71" s="164" t="s">
        <v>8</v>
      </c>
      <c r="M71" s="164" t="s">
        <v>8</v>
      </c>
      <c r="N71" s="164" t="s">
        <v>8</v>
      </c>
      <c r="O71" s="95"/>
      <c r="P71" s="95"/>
      <c r="Q71" s="95"/>
      <c r="R71" s="95"/>
      <c r="S71" s="95"/>
      <c r="T71" s="95"/>
      <c r="U71" s="95"/>
      <c r="V71" s="95"/>
      <c r="W71" s="95"/>
      <c r="X71" s="95"/>
      <c r="Y71" s="95"/>
      <c r="Z71" s="95"/>
      <c r="AA71" s="96"/>
    </row>
    <row r="72" spans="1:27" s="71" customFormat="1" ht="11.1" customHeight="1">
      <c r="A72" s="69">
        <f>IF(B72&lt;&gt;"",COUNTA($B$19:B72),"")</f>
        <v>53</v>
      </c>
      <c r="B72" s="78" t="s">
        <v>99</v>
      </c>
      <c r="C72" s="164" t="s">
        <v>8</v>
      </c>
      <c r="D72" s="164" t="s">
        <v>8</v>
      </c>
      <c r="E72" s="164" t="s">
        <v>8</v>
      </c>
      <c r="F72" s="164" t="s">
        <v>8</v>
      </c>
      <c r="G72" s="164" t="s">
        <v>8</v>
      </c>
      <c r="H72" s="164" t="s">
        <v>8</v>
      </c>
      <c r="I72" s="164" t="s">
        <v>8</v>
      </c>
      <c r="J72" s="164" t="s">
        <v>8</v>
      </c>
      <c r="K72" s="164" t="s">
        <v>8</v>
      </c>
      <c r="L72" s="164" t="s">
        <v>8</v>
      </c>
      <c r="M72" s="164" t="s">
        <v>8</v>
      </c>
      <c r="N72" s="164" t="s">
        <v>8</v>
      </c>
      <c r="O72" s="95"/>
      <c r="P72" s="95"/>
      <c r="Q72" s="95"/>
      <c r="R72" s="95"/>
      <c r="S72" s="95"/>
      <c r="T72" s="95"/>
      <c r="U72" s="95"/>
      <c r="V72" s="95"/>
      <c r="W72" s="95"/>
      <c r="X72" s="95"/>
      <c r="Y72" s="95"/>
      <c r="Z72" s="95"/>
      <c r="AA72" s="96"/>
    </row>
    <row r="73" spans="1:27" s="71" customFormat="1" ht="11.1" customHeight="1">
      <c r="A73" s="69">
        <f>IF(B73&lt;&gt;"",COUNTA($B$19:B73),"")</f>
        <v>54</v>
      </c>
      <c r="B73" s="78" t="s">
        <v>100</v>
      </c>
      <c r="C73" s="164" t="s">
        <v>8</v>
      </c>
      <c r="D73" s="164" t="s">
        <v>8</v>
      </c>
      <c r="E73" s="164" t="s">
        <v>8</v>
      </c>
      <c r="F73" s="164" t="s">
        <v>8</v>
      </c>
      <c r="G73" s="164" t="s">
        <v>8</v>
      </c>
      <c r="H73" s="164" t="s">
        <v>8</v>
      </c>
      <c r="I73" s="164" t="s">
        <v>8</v>
      </c>
      <c r="J73" s="164" t="s">
        <v>8</v>
      </c>
      <c r="K73" s="164" t="s">
        <v>8</v>
      </c>
      <c r="L73" s="164" t="s">
        <v>8</v>
      </c>
      <c r="M73" s="164" t="s">
        <v>8</v>
      </c>
      <c r="N73" s="164" t="s">
        <v>8</v>
      </c>
      <c r="O73" s="95"/>
      <c r="P73" s="95"/>
      <c r="Q73" s="95"/>
      <c r="R73" s="95"/>
      <c r="S73" s="95"/>
      <c r="T73" s="95"/>
      <c r="U73" s="95"/>
      <c r="V73" s="95"/>
      <c r="W73" s="95"/>
      <c r="X73" s="95"/>
      <c r="Y73" s="95"/>
      <c r="Z73" s="95"/>
      <c r="AA73" s="96"/>
    </row>
    <row r="74" spans="1:27" s="71" customFormat="1" ht="11.1" customHeight="1">
      <c r="A74" s="69">
        <f>IF(B74&lt;&gt;"",COUNTA($B$19:B74),"")</f>
        <v>55</v>
      </c>
      <c r="B74" s="78" t="s">
        <v>27</v>
      </c>
      <c r="C74" s="164" t="s">
        <v>8</v>
      </c>
      <c r="D74" s="164" t="s">
        <v>8</v>
      </c>
      <c r="E74" s="164" t="s">
        <v>8</v>
      </c>
      <c r="F74" s="164" t="s">
        <v>8</v>
      </c>
      <c r="G74" s="164" t="s">
        <v>8</v>
      </c>
      <c r="H74" s="164" t="s">
        <v>8</v>
      </c>
      <c r="I74" s="164" t="s">
        <v>8</v>
      </c>
      <c r="J74" s="164" t="s">
        <v>8</v>
      </c>
      <c r="K74" s="164" t="s">
        <v>8</v>
      </c>
      <c r="L74" s="164" t="s">
        <v>8</v>
      </c>
      <c r="M74" s="164" t="s">
        <v>8</v>
      </c>
      <c r="N74" s="164" t="s">
        <v>8</v>
      </c>
      <c r="O74" s="95"/>
      <c r="P74" s="95"/>
      <c r="Q74" s="95"/>
      <c r="R74" s="95"/>
      <c r="S74" s="95"/>
      <c r="T74" s="95"/>
      <c r="U74" s="95"/>
      <c r="V74" s="95"/>
      <c r="W74" s="95"/>
      <c r="X74" s="95"/>
      <c r="Y74" s="95"/>
      <c r="Z74" s="95"/>
      <c r="AA74" s="96"/>
    </row>
    <row r="75" spans="1:27" s="71" customFormat="1" ht="21.6" customHeight="1">
      <c r="A75" s="69">
        <f>IF(B75&lt;&gt;"",COUNTA($B$19:B75),"")</f>
        <v>56</v>
      </c>
      <c r="B75" s="79" t="s">
        <v>84</v>
      </c>
      <c r="C75" s="164" t="s">
        <v>8</v>
      </c>
      <c r="D75" s="164" t="s">
        <v>8</v>
      </c>
      <c r="E75" s="164" t="s">
        <v>8</v>
      </c>
      <c r="F75" s="164" t="s">
        <v>8</v>
      </c>
      <c r="G75" s="164" t="s">
        <v>8</v>
      </c>
      <c r="H75" s="164" t="s">
        <v>8</v>
      </c>
      <c r="I75" s="164" t="s">
        <v>8</v>
      </c>
      <c r="J75" s="164" t="s">
        <v>8</v>
      </c>
      <c r="K75" s="164" t="s">
        <v>8</v>
      </c>
      <c r="L75" s="164" t="s">
        <v>8</v>
      </c>
      <c r="M75" s="164" t="s">
        <v>8</v>
      </c>
      <c r="N75" s="164" t="s">
        <v>8</v>
      </c>
      <c r="O75" s="95"/>
      <c r="P75" s="95"/>
      <c r="Q75" s="95"/>
      <c r="R75" s="95"/>
      <c r="S75" s="95"/>
      <c r="T75" s="95"/>
      <c r="U75" s="95"/>
      <c r="V75" s="95"/>
      <c r="W75" s="95"/>
      <c r="X75" s="95"/>
      <c r="Y75" s="95"/>
      <c r="Z75" s="95"/>
      <c r="AA75" s="96"/>
    </row>
    <row r="76" spans="1:27" s="71" customFormat="1" ht="21.6" customHeight="1">
      <c r="A76" s="69">
        <f>IF(B76&lt;&gt;"",COUNTA($B$19:B76),"")</f>
        <v>57</v>
      </c>
      <c r="B76" s="79" t="s">
        <v>85</v>
      </c>
      <c r="C76" s="164">
        <v>2.2400000000000002</v>
      </c>
      <c r="D76" s="164">
        <v>3.39</v>
      </c>
      <c r="E76" s="164">
        <v>0.12</v>
      </c>
      <c r="F76" s="164">
        <v>0.12</v>
      </c>
      <c r="G76" s="164">
        <v>0.12</v>
      </c>
      <c r="H76" s="164" t="s">
        <v>8</v>
      </c>
      <c r="I76" s="164" t="s">
        <v>8</v>
      </c>
      <c r="J76" s="164">
        <v>0.23</v>
      </c>
      <c r="K76" s="164">
        <v>0.57999999999999996</v>
      </c>
      <c r="L76" s="164" t="s">
        <v>8</v>
      </c>
      <c r="M76" s="164">
        <v>0.04</v>
      </c>
      <c r="N76" s="164">
        <v>1.82</v>
      </c>
      <c r="O76" s="95"/>
      <c r="P76" s="95"/>
      <c r="Q76" s="95"/>
      <c r="R76" s="95"/>
      <c r="S76" s="95"/>
      <c r="T76" s="95"/>
      <c r="U76" s="95"/>
      <c r="V76" s="95"/>
      <c r="W76" s="95"/>
      <c r="X76" s="95"/>
      <c r="Y76" s="95"/>
      <c r="Z76" s="95"/>
      <c r="AA76" s="96"/>
    </row>
    <row r="77" spans="1:27" s="71" customFormat="1" ht="21.6" customHeight="1">
      <c r="A77" s="69">
        <f>IF(B77&lt;&gt;"",COUNTA($B$19:B77),"")</f>
        <v>58</v>
      </c>
      <c r="B77" s="79" t="s">
        <v>86</v>
      </c>
      <c r="C77" s="164">
        <v>0.37</v>
      </c>
      <c r="D77" s="164">
        <v>0.6</v>
      </c>
      <c r="E77" s="164">
        <v>0.18</v>
      </c>
      <c r="F77" s="164" t="s">
        <v>8</v>
      </c>
      <c r="G77" s="164" t="s">
        <v>8</v>
      </c>
      <c r="H77" s="164" t="s">
        <v>8</v>
      </c>
      <c r="I77" s="164" t="s">
        <v>8</v>
      </c>
      <c r="J77" s="164" t="s">
        <v>8</v>
      </c>
      <c r="K77" s="164">
        <v>0.01</v>
      </c>
      <c r="L77" s="164">
        <v>0.8</v>
      </c>
      <c r="M77" s="164" t="s">
        <v>8</v>
      </c>
      <c r="N77" s="164">
        <v>0.14000000000000001</v>
      </c>
      <c r="O77" s="95"/>
      <c r="P77" s="95"/>
      <c r="Q77" s="95"/>
      <c r="R77" s="95"/>
      <c r="S77" s="95"/>
      <c r="T77" s="95"/>
      <c r="U77" s="95"/>
      <c r="V77" s="95"/>
      <c r="W77" s="95"/>
      <c r="X77" s="95"/>
      <c r="Y77" s="95"/>
      <c r="Z77" s="95"/>
      <c r="AA77" s="96"/>
    </row>
    <row r="78" spans="1:27" s="71" customFormat="1" ht="11.1" customHeight="1">
      <c r="A78" s="69">
        <f>IF(B78&lt;&gt;"",COUNTA($B$19:B78),"")</f>
        <v>59</v>
      </c>
      <c r="B78" s="78" t="s">
        <v>87</v>
      </c>
      <c r="C78" s="164">
        <v>4.97</v>
      </c>
      <c r="D78" s="164">
        <v>12.26</v>
      </c>
      <c r="E78" s="164">
        <v>1.85</v>
      </c>
      <c r="F78" s="164">
        <v>0.13</v>
      </c>
      <c r="G78" s="164">
        <v>0.25</v>
      </c>
      <c r="H78" s="164">
        <v>2.16</v>
      </c>
      <c r="I78" s="164">
        <v>1.99</v>
      </c>
      <c r="J78" s="164">
        <v>4.57</v>
      </c>
      <c r="K78" s="164">
        <v>1.51</v>
      </c>
      <c r="L78" s="164">
        <v>1.06</v>
      </c>
      <c r="M78" s="164">
        <v>0.06</v>
      </c>
      <c r="N78" s="164">
        <v>1.39</v>
      </c>
      <c r="O78" s="95"/>
      <c r="P78" s="95"/>
      <c r="Q78" s="95"/>
      <c r="R78" s="95"/>
      <c r="S78" s="95"/>
      <c r="T78" s="95"/>
      <c r="U78" s="95"/>
      <c r="V78" s="95"/>
      <c r="W78" s="95"/>
      <c r="X78" s="95"/>
      <c r="Y78" s="95"/>
      <c r="Z78" s="95"/>
      <c r="AA78" s="96"/>
    </row>
    <row r="79" spans="1:27" s="71" customFormat="1" ht="11.1" customHeight="1">
      <c r="A79" s="69">
        <f>IF(B79&lt;&gt;"",COUNTA($B$19:B79),"")</f>
        <v>60</v>
      </c>
      <c r="B79" s="78" t="s">
        <v>88</v>
      </c>
      <c r="C79" s="164">
        <v>10.84</v>
      </c>
      <c r="D79" s="164">
        <v>6.15</v>
      </c>
      <c r="E79" s="164">
        <v>3.94</v>
      </c>
      <c r="F79" s="164">
        <v>0.59</v>
      </c>
      <c r="G79" s="164">
        <v>1.18</v>
      </c>
      <c r="H79" s="164">
        <v>3.84</v>
      </c>
      <c r="I79" s="164">
        <v>6.55</v>
      </c>
      <c r="J79" s="164">
        <v>4.58</v>
      </c>
      <c r="K79" s="164">
        <v>2.29</v>
      </c>
      <c r="L79" s="164">
        <v>5.41</v>
      </c>
      <c r="M79" s="164">
        <v>0.16</v>
      </c>
      <c r="N79" s="164">
        <v>7.9</v>
      </c>
      <c r="O79" s="95"/>
      <c r="P79" s="95"/>
      <c r="Q79" s="95"/>
      <c r="R79" s="95"/>
      <c r="S79" s="95"/>
      <c r="T79" s="95"/>
      <c r="U79" s="95"/>
      <c r="V79" s="95"/>
      <c r="W79" s="95"/>
      <c r="X79" s="95"/>
      <c r="Y79" s="95"/>
      <c r="Z79" s="95"/>
      <c r="AA79" s="96"/>
    </row>
    <row r="80" spans="1:27" s="71" customFormat="1" ht="11.1" customHeight="1">
      <c r="A80" s="69">
        <f>IF(B80&lt;&gt;"",COUNTA($B$19:B80),"")</f>
        <v>61</v>
      </c>
      <c r="B80" s="78" t="s">
        <v>74</v>
      </c>
      <c r="C80" s="164">
        <v>0.56000000000000005</v>
      </c>
      <c r="D80" s="164" t="s">
        <v>8</v>
      </c>
      <c r="E80" s="164">
        <v>0.61</v>
      </c>
      <c r="F80" s="164" t="s">
        <v>8</v>
      </c>
      <c r="G80" s="164">
        <v>0.23</v>
      </c>
      <c r="H80" s="164">
        <v>0.5</v>
      </c>
      <c r="I80" s="164">
        <v>2.2799999999999998</v>
      </c>
      <c r="J80" s="164">
        <v>0.28999999999999998</v>
      </c>
      <c r="K80" s="164">
        <v>1.47</v>
      </c>
      <c r="L80" s="164">
        <v>0.01</v>
      </c>
      <c r="M80" s="164">
        <v>0.13</v>
      </c>
      <c r="N80" s="164" t="s">
        <v>8</v>
      </c>
      <c r="O80" s="95"/>
      <c r="P80" s="95"/>
      <c r="Q80" s="95"/>
      <c r="R80" s="95"/>
      <c r="S80" s="95"/>
      <c r="T80" s="95"/>
      <c r="U80" s="95"/>
      <c r="V80" s="95"/>
      <c r="W80" s="95"/>
      <c r="X80" s="95"/>
      <c r="Y80" s="95"/>
      <c r="Z80" s="95"/>
      <c r="AA80" s="96"/>
    </row>
    <row r="81" spans="1:27" s="71" customFormat="1" ht="20.100000000000001" customHeight="1">
      <c r="A81" s="70">
        <f>IF(B81&lt;&gt;"",COUNTA($B$19:B81),"")</f>
        <v>62</v>
      </c>
      <c r="B81" s="80" t="s">
        <v>89</v>
      </c>
      <c r="C81" s="165">
        <v>17.87</v>
      </c>
      <c r="D81" s="165">
        <v>22.41</v>
      </c>
      <c r="E81" s="165">
        <v>5.49</v>
      </c>
      <c r="F81" s="165">
        <v>0.84</v>
      </c>
      <c r="G81" s="165">
        <v>1.32</v>
      </c>
      <c r="H81" s="165">
        <v>5.51</v>
      </c>
      <c r="I81" s="165">
        <v>6.25</v>
      </c>
      <c r="J81" s="165">
        <v>9.09</v>
      </c>
      <c r="K81" s="165">
        <v>2.92</v>
      </c>
      <c r="L81" s="165">
        <v>7.26</v>
      </c>
      <c r="M81" s="165">
        <v>0.13</v>
      </c>
      <c r="N81" s="165">
        <v>11.24</v>
      </c>
      <c r="O81" s="95"/>
      <c r="P81" s="95"/>
      <c r="Q81" s="95"/>
      <c r="R81" s="95"/>
      <c r="S81" s="95"/>
      <c r="T81" s="95"/>
      <c r="U81" s="95"/>
      <c r="V81" s="95"/>
      <c r="W81" s="95"/>
      <c r="X81" s="95"/>
      <c r="Y81" s="95"/>
      <c r="Z81" s="95"/>
      <c r="AA81" s="96"/>
    </row>
    <row r="82" spans="1:27" s="87" customFormat="1" ht="11.1" customHeight="1">
      <c r="A82" s="69">
        <f>IF(B82&lt;&gt;"",COUNTA($B$19:B82),"")</f>
        <v>63</v>
      </c>
      <c r="B82" s="78" t="s">
        <v>90</v>
      </c>
      <c r="C82" s="164">
        <v>5.73</v>
      </c>
      <c r="D82" s="164">
        <v>2.17</v>
      </c>
      <c r="E82" s="164">
        <v>6.2</v>
      </c>
      <c r="F82" s="164">
        <v>1.25</v>
      </c>
      <c r="G82" s="164">
        <v>5.79</v>
      </c>
      <c r="H82" s="164">
        <v>6.49</v>
      </c>
      <c r="I82" s="164">
        <v>4.75</v>
      </c>
      <c r="J82" s="164">
        <v>7.63</v>
      </c>
      <c r="K82" s="164">
        <v>21.45</v>
      </c>
      <c r="L82" s="164" t="s">
        <v>8</v>
      </c>
      <c r="M82" s="164" t="s">
        <v>8</v>
      </c>
      <c r="N82" s="164">
        <v>0.36</v>
      </c>
      <c r="O82" s="97"/>
      <c r="P82" s="97"/>
      <c r="Q82" s="97"/>
      <c r="R82" s="97"/>
      <c r="S82" s="97"/>
      <c r="T82" s="97"/>
      <c r="U82" s="97"/>
      <c r="V82" s="97"/>
      <c r="W82" s="97"/>
      <c r="X82" s="97"/>
      <c r="Y82" s="97"/>
      <c r="Z82" s="97"/>
      <c r="AA82" s="98"/>
    </row>
    <row r="83" spans="1:27" s="87" customFormat="1" ht="11.1" customHeight="1">
      <c r="A83" s="69">
        <f>IF(B83&lt;&gt;"",COUNTA($B$19:B83),"")</f>
        <v>64</v>
      </c>
      <c r="B83" s="78" t="s">
        <v>91</v>
      </c>
      <c r="C83" s="164" t="s">
        <v>8</v>
      </c>
      <c r="D83" s="164" t="s">
        <v>8</v>
      </c>
      <c r="E83" s="164" t="s">
        <v>8</v>
      </c>
      <c r="F83" s="164" t="s">
        <v>8</v>
      </c>
      <c r="G83" s="164" t="s">
        <v>8</v>
      </c>
      <c r="H83" s="164" t="s">
        <v>8</v>
      </c>
      <c r="I83" s="164" t="s">
        <v>8</v>
      </c>
      <c r="J83" s="164" t="s">
        <v>8</v>
      </c>
      <c r="K83" s="164" t="s">
        <v>8</v>
      </c>
      <c r="L83" s="164" t="s">
        <v>8</v>
      </c>
      <c r="M83" s="164" t="s">
        <v>8</v>
      </c>
      <c r="N83" s="164" t="s">
        <v>8</v>
      </c>
      <c r="O83" s="97"/>
      <c r="P83" s="97"/>
      <c r="Q83" s="97"/>
      <c r="R83" s="97"/>
      <c r="S83" s="97"/>
      <c r="T83" s="97"/>
      <c r="U83" s="97"/>
      <c r="V83" s="97"/>
      <c r="W83" s="97"/>
      <c r="X83" s="97"/>
      <c r="Y83" s="97"/>
      <c r="Z83" s="97"/>
      <c r="AA83" s="98"/>
    </row>
    <row r="84" spans="1:27" s="87" customFormat="1" ht="11.1" customHeight="1">
      <c r="A84" s="69">
        <f>IF(B84&lt;&gt;"",COUNTA($B$19:B84),"")</f>
        <v>65</v>
      </c>
      <c r="B84" s="78" t="s">
        <v>92</v>
      </c>
      <c r="C84" s="164">
        <v>1.98</v>
      </c>
      <c r="D84" s="164">
        <v>0.01</v>
      </c>
      <c r="E84" s="164">
        <v>2.44</v>
      </c>
      <c r="F84" s="164">
        <v>0.08</v>
      </c>
      <c r="G84" s="164">
        <v>0.44</v>
      </c>
      <c r="H84" s="164">
        <v>0.68</v>
      </c>
      <c r="I84" s="164">
        <v>4.8499999999999996</v>
      </c>
      <c r="J84" s="164">
        <v>1.89</v>
      </c>
      <c r="K84" s="164" t="s">
        <v>8</v>
      </c>
      <c r="L84" s="164">
        <v>5.95</v>
      </c>
      <c r="M84" s="164" t="s">
        <v>8</v>
      </c>
      <c r="N84" s="164" t="s">
        <v>8</v>
      </c>
      <c r="O84" s="97"/>
      <c r="P84" s="97"/>
      <c r="Q84" s="97"/>
      <c r="R84" s="97"/>
      <c r="S84" s="97"/>
      <c r="T84" s="97"/>
      <c r="U84" s="97"/>
      <c r="V84" s="97"/>
      <c r="W84" s="97"/>
      <c r="X84" s="97"/>
      <c r="Y84" s="97"/>
      <c r="Z84" s="97"/>
      <c r="AA84" s="98"/>
    </row>
    <row r="85" spans="1:27" s="87" customFormat="1" ht="11.1" customHeight="1">
      <c r="A85" s="69">
        <f>IF(B85&lt;&gt;"",COUNTA($B$19:B85),"")</f>
        <v>66</v>
      </c>
      <c r="B85" s="78" t="s">
        <v>74</v>
      </c>
      <c r="C85" s="164">
        <v>0.41</v>
      </c>
      <c r="D85" s="164" t="s">
        <v>8</v>
      </c>
      <c r="E85" s="164">
        <v>0.51</v>
      </c>
      <c r="F85" s="164" t="s">
        <v>8</v>
      </c>
      <c r="G85" s="164" t="s">
        <v>8</v>
      </c>
      <c r="H85" s="164">
        <v>0.09</v>
      </c>
      <c r="I85" s="164">
        <v>4.01</v>
      </c>
      <c r="J85" s="164" t="s">
        <v>8</v>
      </c>
      <c r="K85" s="164" t="s">
        <v>8</v>
      </c>
      <c r="L85" s="164" t="s">
        <v>8</v>
      </c>
      <c r="M85" s="164" t="s">
        <v>8</v>
      </c>
      <c r="N85" s="164" t="s">
        <v>8</v>
      </c>
      <c r="O85" s="97"/>
      <c r="P85" s="97"/>
      <c r="Q85" s="97"/>
      <c r="R85" s="97"/>
      <c r="S85" s="97"/>
      <c r="T85" s="97"/>
      <c r="U85" s="97"/>
      <c r="V85" s="97"/>
      <c r="W85" s="97"/>
      <c r="X85" s="97"/>
      <c r="Y85" s="97"/>
      <c r="Z85" s="97"/>
      <c r="AA85" s="98"/>
    </row>
    <row r="86" spans="1:27" s="71" customFormat="1" ht="20.100000000000001" customHeight="1">
      <c r="A86" s="70">
        <f>IF(B86&lt;&gt;"",COUNTA($B$19:B86),"")</f>
        <v>67</v>
      </c>
      <c r="B86" s="80" t="s">
        <v>93</v>
      </c>
      <c r="C86" s="165">
        <v>7.3</v>
      </c>
      <c r="D86" s="165">
        <v>2.1800000000000002</v>
      </c>
      <c r="E86" s="165">
        <v>8.1300000000000008</v>
      </c>
      <c r="F86" s="165">
        <v>1.33</v>
      </c>
      <c r="G86" s="165">
        <v>6.24</v>
      </c>
      <c r="H86" s="165">
        <v>7.08</v>
      </c>
      <c r="I86" s="165">
        <v>5.59</v>
      </c>
      <c r="J86" s="165">
        <v>9.51</v>
      </c>
      <c r="K86" s="165">
        <v>21.45</v>
      </c>
      <c r="L86" s="165">
        <v>5.95</v>
      </c>
      <c r="M86" s="165" t="s">
        <v>8</v>
      </c>
      <c r="N86" s="165">
        <v>0.36</v>
      </c>
      <c r="O86" s="95"/>
      <c r="P86" s="95"/>
      <c r="Q86" s="95"/>
      <c r="R86" s="95"/>
      <c r="S86" s="95"/>
      <c r="T86" s="95"/>
      <c r="U86" s="95"/>
      <c r="V86" s="95"/>
      <c r="W86" s="95"/>
      <c r="X86" s="95"/>
      <c r="Y86" s="95"/>
      <c r="Z86" s="95"/>
      <c r="AA86" s="96"/>
    </row>
    <row r="87" spans="1:27" s="71" customFormat="1" ht="20.100000000000001" customHeight="1">
      <c r="A87" s="70">
        <f>IF(B87&lt;&gt;"",COUNTA($B$19:B87),"")</f>
        <v>68</v>
      </c>
      <c r="B87" s="80" t="s">
        <v>94</v>
      </c>
      <c r="C87" s="165">
        <v>25.16</v>
      </c>
      <c r="D87" s="165">
        <v>24.59</v>
      </c>
      <c r="E87" s="165">
        <v>13.61</v>
      </c>
      <c r="F87" s="165">
        <v>2.17</v>
      </c>
      <c r="G87" s="165">
        <v>7.56</v>
      </c>
      <c r="H87" s="165">
        <v>12.58</v>
      </c>
      <c r="I87" s="165">
        <v>11.84</v>
      </c>
      <c r="J87" s="165">
        <v>18.600000000000001</v>
      </c>
      <c r="K87" s="165">
        <v>24.37</v>
      </c>
      <c r="L87" s="165">
        <v>13.21</v>
      </c>
      <c r="M87" s="165">
        <v>0.13</v>
      </c>
      <c r="N87" s="165">
        <v>11.6</v>
      </c>
      <c r="O87" s="95"/>
      <c r="P87" s="95"/>
      <c r="Q87" s="95"/>
      <c r="R87" s="95"/>
      <c r="S87" s="95"/>
      <c r="T87" s="95"/>
      <c r="U87" s="95"/>
      <c r="V87" s="95"/>
      <c r="W87" s="95"/>
      <c r="X87" s="95"/>
      <c r="Y87" s="95"/>
      <c r="Z87" s="95"/>
      <c r="AA87" s="96"/>
    </row>
    <row r="88" spans="1:27" s="71" customFormat="1" ht="20.100000000000001" customHeight="1">
      <c r="A88" s="70">
        <f>IF(B88&lt;&gt;"",COUNTA($B$19:B88),"")</f>
        <v>69</v>
      </c>
      <c r="B88" s="80" t="s">
        <v>95</v>
      </c>
      <c r="C88" s="165">
        <v>-78.28</v>
      </c>
      <c r="D88" s="165">
        <v>-133.58000000000001</v>
      </c>
      <c r="E88" s="165">
        <v>-32.78</v>
      </c>
      <c r="F88" s="165">
        <v>-5.48</v>
      </c>
      <c r="G88" s="165">
        <v>-4.88</v>
      </c>
      <c r="H88" s="165">
        <v>-19.190000000000001</v>
      </c>
      <c r="I88" s="165">
        <v>-39.19</v>
      </c>
      <c r="J88" s="165">
        <v>-35.409999999999997</v>
      </c>
      <c r="K88" s="165">
        <v>-67.650000000000006</v>
      </c>
      <c r="L88" s="165">
        <v>-45.68</v>
      </c>
      <c r="M88" s="165">
        <v>-0.43</v>
      </c>
      <c r="N88" s="165">
        <v>-32.369999999999997</v>
      </c>
      <c r="O88" s="95"/>
      <c r="P88" s="95"/>
      <c r="Q88" s="95"/>
      <c r="R88" s="95"/>
      <c r="S88" s="95"/>
      <c r="T88" s="95"/>
      <c r="U88" s="95"/>
      <c r="V88" s="95"/>
      <c r="W88" s="95"/>
      <c r="X88" s="95"/>
      <c r="Y88" s="95"/>
      <c r="Z88" s="95"/>
      <c r="AA88" s="96"/>
    </row>
    <row r="89" spans="1:27" s="87" customFormat="1" ht="24.95" customHeight="1">
      <c r="A89" s="69">
        <f>IF(B89&lt;&gt;"",COUNTA($B$19:B89),"")</f>
        <v>70</v>
      </c>
      <c r="B89" s="81" t="s">
        <v>96</v>
      </c>
      <c r="C89" s="166">
        <v>-61.29</v>
      </c>
      <c r="D89" s="166">
        <v>-96.96</v>
      </c>
      <c r="E89" s="166">
        <v>-20.29</v>
      </c>
      <c r="F89" s="166">
        <v>-2.6</v>
      </c>
      <c r="G89" s="166">
        <v>-4.76</v>
      </c>
      <c r="H89" s="166">
        <v>-9.74</v>
      </c>
      <c r="I89" s="166">
        <v>-21.04</v>
      </c>
      <c r="J89" s="166">
        <v>-25.51</v>
      </c>
      <c r="K89" s="166">
        <v>-32.270000000000003</v>
      </c>
      <c r="L89" s="166">
        <v>-32.880000000000003</v>
      </c>
      <c r="M89" s="166">
        <v>-0.16</v>
      </c>
      <c r="N89" s="166">
        <v>-32.6</v>
      </c>
      <c r="O89" s="97"/>
      <c r="P89" s="97"/>
      <c r="Q89" s="97"/>
      <c r="R89" s="97"/>
      <c r="S89" s="97"/>
      <c r="T89" s="97"/>
      <c r="U89" s="97"/>
      <c r="V89" s="97"/>
      <c r="W89" s="97"/>
      <c r="X89" s="97"/>
      <c r="Y89" s="97"/>
      <c r="Z89" s="97"/>
      <c r="AA89" s="98"/>
    </row>
    <row r="90" spans="1:27" s="87" customFormat="1" ht="18" customHeight="1">
      <c r="A90" s="69">
        <f>IF(B90&lt;&gt;"",COUNTA($B$19:B90),"")</f>
        <v>71</v>
      </c>
      <c r="B90" s="78" t="s">
        <v>97</v>
      </c>
      <c r="C90" s="164">
        <v>0.79</v>
      </c>
      <c r="D90" s="164" t="s">
        <v>8</v>
      </c>
      <c r="E90" s="164">
        <v>0.97</v>
      </c>
      <c r="F90" s="164" t="s">
        <v>8</v>
      </c>
      <c r="G90" s="164" t="s">
        <v>8</v>
      </c>
      <c r="H90" s="164" t="s">
        <v>8</v>
      </c>
      <c r="I90" s="164" t="s">
        <v>8</v>
      </c>
      <c r="J90" s="164">
        <v>5.8</v>
      </c>
      <c r="K90" s="164" t="s">
        <v>8</v>
      </c>
      <c r="L90" s="164" t="s">
        <v>8</v>
      </c>
      <c r="M90" s="164" t="s">
        <v>8</v>
      </c>
      <c r="N90" s="164" t="s">
        <v>8</v>
      </c>
      <c r="O90" s="97"/>
      <c r="P90" s="97"/>
      <c r="Q90" s="97"/>
      <c r="R90" s="97"/>
      <c r="S90" s="97"/>
      <c r="T90" s="97"/>
      <c r="U90" s="97"/>
      <c r="V90" s="97"/>
      <c r="W90" s="97"/>
      <c r="X90" s="97"/>
      <c r="Y90" s="97"/>
      <c r="Z90" s="97"/>
      <c r="AA90" s="98"/>
    </row>
    <row r="91" spans="1:27" ht="11.1" customHeight="1">
      <c r="A91" s="69">
        <f>IF(B91&lt;&gt;"",COUNTA($B$19:B91),"")</f>
        <v>72</v>
      </c>
      <c r="B91" s="78" t="s">
        <v>98</v>
      </c>
      <c r="C91" s="164">
        <v>0.25</v>
      </c>
      <c r="D91" s="164" t="s">
        <v>8</v>
      </c>
      <c r="E91" s="164">
        <v>0.3</v>
      </c>
      <c r="F91" s="164" t="s">
        <v>8</v>
      </c>
      <c r="G91" s="164" t="s">
        <v>8</v>
      </c>
      <c r="H91" s="164">
        <v>0.47</v>
      </c>
      <c r="I91" s="164">
        <v>1.3</v>
      </c>
      <c r="J91" s="164">
        <v>0.34</v>
      </c>
      <c r="K91" s="164" t="s">
        <v>8</v>
      </c>
      <c r="L91" s="164" t="s">
        <v>8</v>
      </c>
      <c r="M91" s="164">
        <v>0.01</v>
      </c>
      <c r="N91" s="164" t="s">
        <v>8</v>
      </c>
    </row>
  </sheetData>
  <mergeCells count="28">
    <mergeCell ref="C55:H55"/>
    <mergeCell ref="I55:N55"/>
    <mergeCell ref="I4:L5"/>
    <mergeCell ref="M4:M16"/>
    <mergeCell ref="N4:N16"/>
    <mergeCell ref="H6:H13"/>
    <mergeCell ref="I6:I13"/>
    <mergeCell ref="K6:K13"/>
    <mergeCell ref="L6:L13"/>
    <mergeCell ref="F6:F13"/>
    <mergeCell ref="G6:G13"/>
    <mergeCell ref="J6:J13"/>
    <mergeCell ref="I14:L16"/>
    <mergeCell ref="F4:H5"/>
    <mergeCell ref="I18:N18"/>
    <mergeCell ref="F14:H16"/>
    <mergeCell ref="A2:B3"/>
    <mergeCell ref="C2:H3"/>
    <mergeCell ref="I2:N3"/>
    <mergeCell ref="A1:B1"/>
    <mergeCell ref="C1:H1"/>
    <mergeCell ref="I1:N1"/>
    <mergeCell ref="C18:H18"/>
    <mergeCell ref="A4:A16"/>
    <mergeCell ref="B4:B16"/>
    <mergeCell ref="C4:C16"/>
    <mergeCell ref="D4:D16"/>
    <mergeCell ref="E4:E1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AA91"/>
  <sheetViews>
    <sheetView zoomScale="140" zoomScaleNormal="140" workbookViewId="0">
      <pane xSplit="2" ySplit="17" topLeftCell="C18" activePane="bottomRight" state="frozen"/>
      <selection activeCell="C19" sqref="C19:G19"/>
      <selection pane="topRight" activeCell="C19" sqref="C19:G19"/>
      <selection pane="bottomLeft" activeCell="C19" sqref="C19:G19"/>
      <selection pane="bottomRight" activeCell="C18" sqref="C18:H18"/>
    </sheetView>
  </sheetViews>
  <sheetFormatPr baseColWidth="10" defaultColWidth="11.42578125" defaultRowHeight="11.25"/>
  <cols>
    <col min="1" max="1" width="3.5703125" style="83" customWidth="1"/>
    <col min="2" max="2" width="36.5703125" style="77" customWidth="1"/>
    <col min="3" max="3" width="9.42578125" style="77" customWidth="1"/>
    <col min="4" max="8" width="8.42578125" style="77" customWidth="1"/>
    <col min="9" max="12" width="8.7109375" style="77" customWidth="1"/>
    <col min="13" max="13" width="8.28515625" style="77" customWidth="1"/>
    <col min="14" max="14" width="8.7109375" style="77" customWidth="1"/>
    <col min="15" max="27" width="11.42578125" style="94"/>
    <col min="28" max="16384" width="11.42578125" style="77"/>
  </cols>
  <sheetData>
    <row r="1" spans="1:27" s="74" customFormat="1" ht="35.1" customHeight="1">
      <c r="A1" s="218" t="s">
        <v>54</v>
      </c>
      <c r="B1" s="219"/>
      <c r="C1" s="220" t="str">
        <f>"Auszahlungen und Einzahlungen 
der Gemeinden und Gemeindeverbände "&amp;Deckblatt!A7&amp;"  
nach Gebietskörperschaften und Produktbereichen"</f>
        <v>Auszahlungen und Einzahlungen 
der Gemeinden und Gemeindeverbände 2022  
nach Gebietskörperschaften und Produktbereichen</v>
      </c>
      <c r="D1" s="220"/>
      <c r="E1" s="220"/>
      <c r="F1" s="220"/>
      <c r="G1" s="220"/>
      <c r="H1" s="221"/>
      <c r="I1" s="222" t="str">
        <f>"Auszahlungen und Einzahlungen 
der Gemeinden und Gemeindeverbände "&amp;Deckblatt!A7&amp;" 
nach Gebietskörperschaften und Produktbereichen"</f>
        <v>Auszahlungen und Einzahlungen 
der Gemeinden und Gemeindeverbände 2022 
nach Gebietskörperschaften und Produktbereichen</v>
      </c>
      <c r="J1" s="220"/>
      <c r="K1" s="220"/>
      <c r="L1" s="220"/>
      <c r="M1" s="220"/>
      <c r="N1" s="221"/>
      <c r="O1" s="93"/>
      <c r="P1" s="93"/>
      <c r="Q1" s="93"/>
      <c r="R1" s="93"/>
      <c r="S1" s="93"/>
      <c r="T1" s="93"/>
      <c r="U1" s="93"/>
      <c r="V1" s="93"/>
      <c r="W1" s="93"/>
      <c r="X1" s="93"/>
      <c r="Y1" s="93"/>
      <c r="Z1" s="93"/>
      <c r="AA1" s="93"/>
    </row>
    <row r="2" spans="1:27" s="74" customFormat="1" ht="15" customHeight="1">
      <c r="A2" s="218" t="s">
        <v>44</v>
      </c>
      <c r="B2" s="219"/>
      <c r="C2" s="220" t="s">
        <v>128</v>
      </c>
      <c r="D2" s="220"/>
      <c r="E2" s="220"/>
      <c r="F2" s="220"/>
      <c r="G2" s="220"/>
      <c r="H2" s="221"/>
      <c r="I2" s="222" t="s">
        <v>128</v>
      </c>
      <c r="J2" s="220"/>
      <c r="K2" s="220"/>
      <c r="L2" s="220"/>
      <c r="M2" s="220"/>
      <c r="N2" s="221"/>
      <c r="O2" s="93"/>
      <c r="P2" s="93"/>
      <c r="Q2" s="93"/>
      <c r="R2" s="93"/>
      <c r="S2" s="93"/>
      <c r="T2" s="93"/>
      <c r="U2" s="93"/>
      <c r="V2" s="93"/>
      <c r="W2" s="93"/>
      <c r="X2" s="93"/>
      <c r="Y2" s="93"/>
      <c r="Z2" s="93"/>
      <c r="AA2" s="93"/>
    </row>
    <row r="3" spans="1:27" s="74" customFormat="1" ht="15" customHeight="1">
      <c r="A3" s="218"/>
      <c r="B3" s="219"/>
      <c r="C3" s="220"/>
      <c r="D3" s="220"/>
      <c r="E3" s="220"/>
      <c r="F3" s="220"/>
      <c r="G3" s="220"/>
      <c r="H3" s="221"/>
      <c r="I3" s="222"/>
      <c r="J3" s="220"/>
      <c r="K3" s="220"/>
      <c r="L3" s="220"/>
      <c r="M3" s="220"/>
      <c r="N3" s="221"/>
      <c r="O3" s="93"/>
      <c r="P3" s="93"/>
      <c r="Q3" s="93"/>
      <c r="R3" s="93"/>
      <c r="S3" s="93"/>
      <c r="T3" s="93"/>
      <c r="U3" s="93"/>
      <c r="V3" s="93"/>
      <c r="W3" s="93"/>
      <c r="X3" s="93"/>
      <c r="Y3" s="93"/>
      <c r="Z3" s="93"/>
      <c r="AA3" s="93"/>
    </row>
    <row r="4" spans="1:27" s="74" customFormat="1" ht="11.45" customHeight="1">
      <c r="A4" s="212" t="s">
        <v>28</v>
      </c>
      <c r="B4" s="213" t="s">
        <v>116</v>
      </c>
      <c r="C4" s="213" t="s">
        <v>1</v>
      </c>
      <c r="D4" s="217" t="s">
        <v>33</v>
      </c>
      <c r="E4" s="217" t="s">
        <v>34</v>
      </c>
      <c r="F4" s="223" t="s">
        <v>2</v>
      </c>
      <c r="G4" s="223"/>
      <c r="H4" s="224"/>
      <c r="I4" s="225" t="s">
        <v>2</v>
      </c>
      <c r="J4" s="223"/>
      <c r="K4" s="223"/>
      <c r="L4" s="223"/>
      <c r="M4" s="223" t="s">
        <v>35</v>
      </c>
      <c r="N4" s="224" t="s">
        <v>36</v>
      </c>
      <c r="O4" s="93"/>
      <c r="P4" s="93"/>
      <c r="Q4" s="93"/>
      <c r="R4" s="93"/>
      <c r="S4" s="93"/>
      <c r="T4" s="93"/>
      <c r="U4" s="93"/>
      <c r="V4" s="93"/>
      <c r="W4" s="93"/>
      <c r="X4" s="93"/>
      <c r="Y4" s="93"/>
      <c r="Z4" s="93"/>
      <c r="AA4" s="93"/>
    </row>
    <row r="5" spans="1:27" s="74" customFormat="1" ht="11.45" customHeight="1">
      <c r="A5" s="212"/>
      <c r="B5" s="213"/>
      <c r="C5" s="213"/>
      <c r="D5" s="217"/>
      <c r="E5" s="217"/>
      <c r="F5" s="223"/>
      <c r="G5" s="223"/>
      <c r="H5" s="224"/>
      <c r="I5" s="225"/>
      <c r="J5" s="223"/>
      <c r="K5" s="223"/>
      <c r="L5" s="223"/>
      <c r="M5" s="223"/>
      <c r="N5" s="224"/>
      <c r="O5" s="93"/>
      <c r="P5" s="93"/>
      <c r="Q5" s="93"/>
      <c r="R5" s="93"/>
      <c r="S5" s="93"/>
      <c r="T5" s="93"/>
      <c r="U5" s="93"/>
      <c r="V5" s="93"/>
      <c r="W5" s="93"/>
      <c r="X5" s="93"/>
      <c r="Y5" s="93"/>
      <c r="Z5" s="93"/>
      <c r="AA5" s="93"/>
    </row>
    <row r="6" spans="1:27" s="74" customFormat="1" ht="11.45" customHeight="1">
      <c r="A6" s="212"/>
      <c r="B6" s="213"/>
      <c r="C6" s="213"/>
      <c r="D6" s="217"/>
      <c r="E6" s="217"/>
      <c r="F6" s="217" t="s">
        <v>3</v>
      </c>
      <c r="G6" s="217" t="s">
        <v>970</v>
      </c>
      <c r="H6" s="216" t="s">
        <v>971</v>
      </c>
      <c r="I6" s="212" t="s">
        <v>972</v>
      </c>
      <c r="J6" s="217" t="s">
        <v>973</v>
      </c>
      <c r="K6" s="217" t="s">
        <v>974</v>
      </c>
      <c r="L6" s="217" t="s">
        <v>975</v>
      </c>
      <c r="M6" s="223"/>
      <c r="N6" s="224"/>
      <c r="O6" s="93"/>
      <c r="P6" s="93"/>
      <c r="Q6" s="93"/>
      <c r="R6" s="93"/>
      <c r="S6" s="93"/>
      <c r="T6" s="93"/>
      <c r="U6" s="93"/>
      <c r="V6" s="93"/>
      <c r="W6" s="93"/>
      <c r="X6" s="93"/>
      <c r="Y6" s="93"/>
      <c r="Z6" s="93"/>
      <c r="AA6" s="93"/>
    </row>
    <row r="7" spans="1:27" s="74" customFormat="1" ht="11.45" customHeight="1">
      <c r="A7" s="212"/>
      <c r="B7" s="213"/>
      <c r="C7" s="213"/>
      <c r="D7" s="217"/>
      <c r="E7" s="217"/>
      <c r="F7" s="217"/>
      <c r="G7" s="217"/>
      <c r="H7" s="216"/>
      <c r="I7" s="212"/>
      <c r="J7" s="217"/>
      <c r="K7" s="217"/>
      <c r="L7" s="217"/>
      <c r="M7" s="223"/>
      <c r="N7" s="224"/>
      <c r="O7" s="93"/>
      <c r="P7" s="93"/>
      <c r="Q7" s="93"/>
      <c r="R7" s="93"/>
      <c r="S7" s="93"/>
      <c r="T7" s="93"/>
      <c r="U7" s="93"/>
      <c r="V7" s="93"/>
      <c r="W7" s="93"/>
      <c r="X7" s="93"/>
      <c r="Y7" s="93"/>
      <c r="Z7" s="93"/>
      <c r="AA7" s="93"/>
    </row>
    <row r="8" spans="1:27" s="74" customFormat="1" ht="11.45" customHeight="1">
      <c r="A8" s="212"/>
      <c r="B8" s="213"/>
      <c r="C8" s="213"/>
      <c r="D8" s="217"/>
      <c r="E8" s="217"/>
      <c r="F8" s="217"/>
      <c r="G8" s="217"/>
      <c r="H8" s="216"/>
      <c r="I8" s="212"/>
      <c r="J8" s="217"/>
      <c r="K8" s="217"/>
      <c r="L8" s="217"/>
      <c r="M8" s="223"/>
      <c r="N8" s="224"/>
      <c r="O8" s="93"/>
      <c r="P8" s="93"/>
      <c r="Q8" s="93"/>
      <c r="R8" s="93"/>
      <c r="S8" s="93"/>
      <c r="T8" s="93"/>
      <c r="U8" s="93"/>
      <c r="V8" s="93"/>
      <c r="W8" s="93"/>
      <c r="X8" s="93"/>
      <c r="Y8" s="93"/>
      <c r="Z8" s="93"/>
      <c r="AA8" s="93"/>
    </row>
    <row r="9" spans="1:27" s="74" customFormat="1" ht="11.45" customHeight="1">
      <c r="A9" s="212"/>
      <c r="B9" s="213"/>
      <c r="C9" s="213"/>
      <c r="D9" s="217"/>
      <c r="E9" s="217"/>
      <c r="F9" s="217"/>
      <c r="G9" s="217"/>
      <c r="H9" s="216"/>
      <c r="I9" s="212"/>
      <c r="J9" s="217"/>
      <c r="K9" s="217"/>
      <c r="L9" s="217"/>
      <c r="M9" s="223"/>
      <c r="N9" s="224"/>
      <c r="O9" s="93"/>
      <c r="P9" s="93"/>
      <c r="Q9" s="93"/>
      <c r="R9" s="93"/>
      <c r="S9" s="93"/>
      <c r="T9" s="93"/>
      <c r="U9" s="93"/>
      <c r="V9" s="93"/>
      <c r="W9" s="93"/>
      <c r="X9" s="93"/>
      <c r="Y9" s="93"/>
      <c r="Z9" s="93"/>
      <c r="AA9" s="93"/>
    </row>
    <row r="10" spans="1:27" s="74" customFormat="1" ht="11.45" customHeight="1">
      <c r="A10" s="212"/>
      <c r="B10" s="213"/>
      <c r="C10" s="213"/>
      <c r="D10" s="217"/>
      <c r="E10" s="217"/>
      <c r="F10" s="217"/>
      <c r="G10" s="217"/>
      <c r="H10" s="216"/>
      <c r="I10" s="212"/>
      <c r="J10" s="217"/>
      <c r="K10" s="217"/>
      <c r="L10" s="217"/>
      <c r="M10" s="223"/>
      <c r="N10" s="224"/>
      <c r="O10" s="93"/>
      <c r="P10" s="93"/>
      <c r="Q10" s="93"/>
      <c r="R10" s="93"/>
      <c r="S10" s="93"/>
      <c r="T10" s="93"/>
      <c r="U10" s="93"/>
      <c r="V10" s="93"/>
      <c r="W10" s="93"/>
      <c r="X10" s="93"/>
      <c r="Y10" s="93"/>
      <c r="Z10" s="93"/>
      <c r="AA10" s="93"/>
    </row>
    <row r="11" spans="1:27" ht="11.45" customHeight="1">
      <c r="A11" s="212"/>
      <c r="B11" s="213"/>
      <c r="C11" s="213"/>
      <c r="D11" s="217"/>
      <c r="E11" s="217"/>
      <c r="F11" s="217"/>
      <c r="G11" s="217"/>
      <c r="H11" s="216"/>
      <c r="I11" s="212"/>
      <c r="J11" s="217"/>
      <c r="K11" s="217"/>
      <c r="L11" s="217"/>
      <c r="M11" s="223"/>
      <c r="N11" s="224"/>
    </row>
    <row r="12" spans="1:27" ht="11.45" customHeight="1">
      <c r="A12" s="212"/>
      <c r="B12" s="213"/>
      <c r="C12" s="213"/>
      <c r="D12" s="217"/>
      <c r="E12" s="217"/>
      <c r="F12" s="217"/>
      <c r="G12" s="217"/>
      <c r="H12" s="216"/>
      <c r="I12" s="212"/>
      <c r="J12" s="217"/>
      <c r="K12" s="217"/>
      <c r="L12" s="217"/>
      <c r="M12" s="223"/>
      <c r="N12" s="224"/>
    </row>
    <row r="13" spans="1:27" ht="11.45" customHeight="1">
      <c r="A13" s="212"/>
      <c r="B13" s="213"/>
      <c r="C13" s="213"/>
      <c r="D13" s="217"/>
      <c r="E13" s="217"/>
      <c r="F13" s="217"/>
      <c r="G13" s="217"/>
      <c r="H13" s="216"/>
      <c r="I13" s="212"/>
      <c r="J13" s="217"/>
      <c r="K13" s="217"/>
      <c r="L13" s="217"/>
      <c r="M13" s="223"/>
      <c r="N13" s="224"/>
    </row>
    <row r="14" spans="1:27" ht="11.45" customHeight="1">
      <c r="A14" s="212"/>
      <c r="B14" s="213"/>
      <c r="C14" s="213"/>
      <c r="D14" s="217"/>
      <c r="E14" s="217"/>
      <c r="F14" s="217" t="s">
        <v>0</v>
      </c>
      <c r="G14" s="217"/>
      <c r="H14" s="216"/>
      <c r="I14" s="212" t="s">
        <v>0</v>
      </c>
      <c r="J14" s="217"/>
      <c r="K14" s="217"/>
      <c r="L14" s="217"/>
      <c r="M14" s="223"/>
      <c r="N14" s="224"/>
    </row>
    <row r="15" spans="1:27" ht="11.45" customHeight="1">
      <c r="A15" s="212"/>
      <c r="B15" s="213"/>
      <c r="C15" s="213"/>
      <c r="D15" s="217"/>
      <c r="E15" s="217"/>
      <c r="F15" s="217"/>
      <c r="G15" s="217"/>
      <c r="H15" s="216"/>
      <c r="I15" s="212"/>
      <c r="J15" s="217"/>
      <c r="K15" s="217"/>
      <c r="L15" s="217"/>
      <c r="M15" s="223"/>
      <c r="N15" s="224"/>
    </row>
    <row r="16" spans="1:27" ht="11.45" customHeight="1">
      <c r="A16" s="212"/>
      <c r="B16" s="213"/>
      <c r="C16" s="213"/>
      <c r="D16" s="217"/>
      <c r="E16" s="217"/>
      <c r="F16" s="217"/>
      <c r="G16" s="217"/>
      <c r="H16" s="216"/>
      <c r="I16" s="212"/>
      <c r="J16" s="217"/>
      <c r="K16" s="217"/>
      <c r="L16" s="217"/>
      <c r="M16" s="223"/>
      <c r="N16" s="224"/>
    </row>
    <row r="17" spans="1:27" s="83" customFormat="1" ht="11.45" customHeight="1">
      <c r="A17" s="64">
        <v>1</v>
      </c>
      <c r="B17" s="65">
        <v>2</v>
      </c>
      <c r="C17" s="66">
        <v>3</v>
      </c>
      <c r="D17" s="66">
        <v>4</v>
      </c>
      <c r="E17" s="66">
        <v>5</v>
      </c>
      <c r="F17" s="66">
        <v>6</v>
      </c>
      <c r="G17" s="66">
        <v>7</v>
      </c>
      <c r="H17" s="67">
        <v>8</v>
      </c>
      <c r="I17" s="89">
        <v>9</v>
      </c>
      <c r="J17" s="66">
        <v>10</v>
      </c>
      <c r="K17" s="66">
        <v>11</v>
      </c>
      <c r="L17" s="66">
        <v>12</v>
      </c>
      <c r="M17" s="66">
        <v>13</v>
      </c>
      <c r="N17" s="67">
        <v>14</v>
      </c>
      <c r="O17" s="92"/>
      <c r="P17" s="92"/>
      <c r="Q17" s="92"/>
      <c r="R17" s="92"/>
      <c r="S17" s="92"/>
      <c r="T17" s="92"/>
      <c r="U17" s="92"/>
      <c r="V17" s="92"/>
      <c r="W17" s="92"/>
      <c r="X17" s="92"/>
      <c r="Y17" s="92"/>
      <c r="Z17" s="92"/>
      <c r="AA17" s="92"/>
    </row>
    <row r="18" spans="1:27" s="71" customFormat="1" ht="20.100000000000001" customHeight="1">
      <c r="A18" s="88"/>
      <c r="B18" s="84"/>
      <c r="C18" s="231" t="s">
        <v>969</v>
      </c>
      <c r="D18" s="232"/>
      <c r="E18" s="232"/>
      <c r="F18" s="232"/>
      <c r="G18" s="232"/>
      <c r="H18" s="232"/>
      <c r="I18" s="232" t="s">
        <v>969</v>
      </c>
      <c r="J18" s="232"/>
      <c r="K18" s="232"/>
      <c r="L18" s="232"/>
      <c r="M18" s="232"/>
      <c r="N18" s="232"/>
      <c r="O18" s="95"/>
      <c r="P18" s="95"/>
      <c r="Q18" s="95"/>
      <c r="R18" s="95"/>
      <c r="S18" s="95"/>
      <c r="T18" s="95"/>
      <c r="U18" s="95"/>
      <c r="V18" s="95"/>
      <c r="W18" s="95"/>
      <c r="X18" s="95"/>
      <c r="Y18" s="95"/>
      <c r="Z18" s="95"/>
      <c r="AA18" s="96"/>
    </row>
    <row r="19" spans="1:27" s="71" customFormat="1" ht="11.1" customHeight="1">
      <c r="A19" s="69">
        <f>IF(B19&lt;&gt;"",COUNTA($B$19:B19),"")</f>
        <v>1</v>
      </c>
      <c r="B19" s="78" t="s">
        <v>70</v>
      </c>
      <c r="C19" s="161">
        <v>129797</v>
      </c>
      <c r="D19" s="161">
        <v>21885</v>
      </c>
      <c r="E19" s="161">
        <v>35871</v>
      </c>
      <c r="F19" s="161">
        <v>598</v>
      </c>
      <c r="G19" s="161">
        <v>1330</v>
      </c>
      <c r="H19" s="161">
        <v>1072</v>
      </c>
      <c r="I19" s="161">
        <v>3487</v>
      </c>
      <c r="J19" s="161">
        <v>8617</v>
      </c>
      <c r="K19" s="161">
        <v>4711</v>
      </c>
      <c r="L19" s="161">
        <v>16058</v>
      </c>
      <c r="M19" s="161">
        <v>14362</v>
      </c>
      <c r="N19" s="161">
        <v>57678</v>
      </c>
      <c r="O19" s="95"/>
      <c r="P19" s="95"/>
      <c r="Q19" s="95"/>
      <c r="R19" s="95"/>
      <c r="S19" s="95"/>
      <c r="T19" s="95"/>
      <c r="U19" s="95"/>
      <c r="V19" s="95"/>
      <c r="W19" s="95"/>
      <c r="X19" s="95"/>
      <c r="Y19" s="95"/>
      <c r="Z19" s="95"/>
      <c r="AA19" s="96"/>
    </row>
    <row r="20" spans="1:27" s="71" customFormat="1" ht="11.1" customHeight="1">
      <c r="A20" s="69">
        <f>IF(B20&lt;&gt;"",COUNTA($B$19:B20),"")</f>
        <v>2</v>
      </c>
      <c r="B20" s="78" t="s">
        <v>71</v>
      </c>
      <c r="C20" s="161">
        <v>138404</v>
      </c>
      <c r="D20" s="161">
        <v>14890</v>
      </c>
      <c r="E20" s="161">
        <v>87749</v>
      </c>
      <c r="F20" s="161">
        <v>7256</v>
      </c>
      <c r="G20" s="161">
        <v>13840</v>
      </c>
      <c r="H20" s="161">
        <v>18798</v>
      </c>
      <c r="I20" s="161">
        <v>11782</v>
      </c>
      <c r="J20" s="161">
        <v>13300</v>
      </c>
      <c r="K20" s="161">
        <v>10262</v>
      </c>
      <c r="L20" s="161">
        <v>12511</v>
      </c>
      <c r="M20" s="161">
        <v>232</v>
      </c>
      <c r="N20" s="161">
        <v>35534</v>
      </c>
      <c r="O20" s="95"/>
      <c r="P20" s="95"/>
      <c r="Q20" s="95"/>
      <c r="R20" s="95"/>
      <c r="S20" s="95"/>
      <c r="T20" s="95"/>
      <c r="U20" s="95"/>
      <c r="V20" s="95"/>
      <c r="W20" s="95"/>
      <c r="X20" s="95"/>
      <c r="Y20" s="95"/>
      <c r="Z20" s="95"/>
      <c r="AA20" s="96"/>
    </row>
    <row r="21" spans="1:27" s="71" customFormat="1" ht="21.6" customHeight="1">
      <c r="A21" s="69">
        <f>IF(B21&lt;&gt;"",COUNTA($B$19:B21),"")</f>
        <v>3</v>
      </c>
      <c r="B21" s="79" t="s">
        <v>628</v>
      </c>
      <c r="C21" s="161" t="s">
        <v>8</v>
      </c>
      <c r="D21" s="161" t="s">
        <v>8</v>
      </c>
      <c r="E21" s="161" t="s">
        <v>8</v>
      </c>
      <c r="F21" s="161" t="s">
        <v>8</v>
      </c>
      <c r="G21" s="161" t="s">
        <v>8</v>
      </c>
      <c r="H21" s="161" t="s">
        <v>8</v>
      </c>
      <c r="I21" s="161" t="s">
        <v>8</v>
      </c>
      <c r="J21" s="161" t="s">
        <v>8</v>
      </c>
      <c r="K21" s="161" t="s">
        <v>8</v>
      </c>
      <c r="L21" s="161" t="s">
        <v>8</v>
      </c>
      <c r="M21" s="161" t="s">
        <v>8</v>
      </c>
      <c r="N21" s="161" t="s">
        <v>8</v>
      </c>
      <c r="O21" s="95"/>
      <c r="P21" s="95"/>
      <c r="Q21" s="95"/>
      <c r="R21" s="95"/>
      <c r="S21" s="95"/>
      <c r="T21" s="95"/>
      <c r="U21" s="95"/>
      <c r="V21" s="95"/>
      <c r="W21" s="95"/>
      <c r="X21" s="95"/>
      <c r="Y21" s="95"/>
      <c r="Z21" s="95"/>
      <c r="AA21" s="96"/>
    </row>
    <row r="22" spans="1:27" s="71" customFormat="1" ht="11.1" customHeight="1">
      <c r="A22" s="69">
        <f>IF(B22&lt;&gt;"",COUNTA($B$19:B22),"")</f>
        <v>4</v>
      </c>
      <c r="B22" s="78" t="s">
        <v>72</v>
      </c>
      <c r="C22" s="161">
        <v>286</v>
      </c>
      <c r="D22" s="161" t="s">
        <v>8</v>
      </c>
      <c r="E22" s="161">
        <v>286</v>
      </c>
      <c r="F22" s="161">
        <v>43</v>
      </c>
      <c r="G22" s="161">
        <v>79</v>
      </c>
      <c r="H22" s="161">
        <v>84</v>
      </c>
      <c r="I22" s="161">
        <v>10</v>
      </c>
      <c r="J22" s="161">
        <v>59</v>
      </c>
      <c r="K22" s="161">
        <v>9</v>
      </c>
      <c r="L22" s="161">
        <v>3</v>
      </c>
      <c r="M22" s="161" t="s">
        <v>8</v>
      </c>
      <c r="N22" s="161" t="s">
        <v>8</v>
      </c>
      <c r="O22" s="95"/>
      <c r="P22" s="95"/>
      <c r="Q22" s="95"/>
      <c r="R22" s="95"/>
      <c r="S22" s="95"/>
      <c r="T22" s="95"/>
      <c r="U22" s="95"/>
      <c r="V22" s="95"/>
      <c r="W22" s="95"/>
      <c r="X22" s="95"/>
      <c r="Y22" s="95"/>
      <c r="Z22" s="95"/>
      <c r="AA22" s="96"/>
    </row>
    <row r="23" spans="1:27" s="71" customFormat="1" ht="11.1" customHeight="1">
      <c r="A23" s="69">
        <f>IF(B23&lt;&gt;"",COUNTA($B$19:B23),"")</f>
        <v>5</v>
      </c>
      <c r="B23" s="78" t="s">
        <v>73</v>
      </c>
      <c r="C23" s="161">
        <v>141156</v>
      </c>
      <c r="D23" s="161">
        <v>59821</v>
      </c>
      <c r="E23" s="161">
        <v>28757</v>
      </c>
      <c r="F23" s="161">
        <v>724</v>
      </c>
      <c r="G23" s="161">
        <v>2196</v>
      </c>
      <c r="H23" s="161">
        <v>4103</v>
      </c>
      <c r="I23" s="161">
        <v>1595</v>
      </c>
      <c r="J23" s="161">
        <v>5650</v>
      </c>
      <c r="K23" s="161">
        <v>2050</v>
      </c>
      <c r="L23" s="161">
        <v>12439</v>
      </c>
      <c r="M23" s="161">
        <v>155</v>
      </c>
      <c r="N23" s="161">
        <v>52423</v>
      </c>
      <c r="O23" s="95"/>
      <c r="P23" s="95"/>
      <c r="Q23" s="95"/>
      <c r="R23" s="95"/>
      <c r="S23" s="95"/>
      <c r="T23" s="95"/>
      <c r="U23" s="95"/>
      <c r="V23" s="95"/>
      <c r="W23" s="95"/>
      <c r="X23" s="95"/>
      <c r="Y23" s="95"/>
      <c r="Z23" s="95"/>
      <c r="AA23" s="96"/>
    </row>
    <row r="24" spans="1:27" s="71" customFormat="1" ht="11.1" customHeight="1">
      <c r="A24" s="69">
        <f>IF(B24&lt;&gt;"",COUNTA($B$19:B24),"")</f>
        <v>6</v>
      </c>
      <c r="B24" s="78" t="s">
        <v>74</v>
      </c>
      <c r="C24" s="161">
        <v>6108</v>
      </c>
      <c r="D24" s="161">
        <v>31</v>
      </c>
      <c r="E24" s="161">
        <v>3320</v>
      </c>
      <c r="F24" s="161">
        <v>31</v>
      </c>
      <c r="G24" s="161">
        <v>66</v>
      </c>
      <c r="H24" s="161">
        <v>47</v>
      </c>
      <c r="I24" s="161">
        <v>80</v>
      </c>
      <c r="J24" s="161">
        <v>514</v>
      </c>
      <c r="K24" s="161">
        <v>1</v>
      </c>
      <c r="L24" s="161">
        <v>2582</v>
      </c>
      <c r="M24" s="161">
        <v>618</v>
      </c>
      <c r="N24" s="161">
        <v>2139</v>
      </c>
      <c r="O24" s="95"/>
      <c r="P24" s="95"/>
      <c r="Q24" s="95"/>
      <c r="R24" s="95"/>
      <c r="S24" s="95"/>
      <c r="T24" s="95"/>
      <c r="U24" s="95"/>
      <c r="V24" s="95"/>
      <c r="W24" s="95"/>
      <c r="X24" s="95"/>
      <c r="Y24" s="95"/>
      <c r="Z24" s="95"/>
      <c r="AA24" s="96"/>
    </row>
    <row r="25" spans="1:27" s="71" customFormat="1" ht="20.100000000000001" customHeight="1">
      <c r="A25" s="70">
        <f>IF(B25&lt;&gt;"",COUNTA($B$19:B25),"")</f>
        <v>7</v>
      </c>
      <c r="B25" s="80" t="s">
        <v>75</v>
      </c>
      <c r="C25" s="162">
        <v>403535</v>
      </c>
      <c r="D25" s="162">
        <v>96565</v>
      </c>
      <c r="E25" s="162">
        <v>149343</v>
      </c>
      <c r="F25" s="162">
        <v>8589</v>
      </c>
      <c r="G25" s="162">
        <v>17379</v>
      </c>
      <c r="H25" s="162">
        <v>24009</v>
      </c>
      <c r="I25" s="162">
        <v>16793</v>
      </c>
      <c r="J25" s="162">
        <v>27112</v>
      </c>
      <c r="K25" s="162">
        <v>17032</v>
      </c>
      <c r="L25" s="162">
        <v>38429</v>
      </c>
      <c r="M25" s="162">
        <v>14131</v>
      </c>
      <c r="N25" s="162">
        <v>143496</v>
      </c>
      <c r="O25" s="95"/>
      <c r="P25" s="95"/>
      <c r="Q25" s="95"/>
      <c r="R25" s="95"/>
      <c r="S25" s="95"/>
      <c r="T25" s="95"/>
      <c r="U25" s="95"/>
      <c r="V25" s="95"/>
      <c r="W25" s="95"/>
      <c r="X25" s="95"/>
      <c r="Y25" s="95"/>
      <c r="Z25" s="95"/>
      <c r="AA25" s="96"/>
    </row>
    <row r="26" spans="1:27" s="71" customFormat="1" ht="21.6" customHeight="1">
      <c r="A26" s="69">
        <f>IF(B26&lt;&gt;"",COUNTA($B$19:B26),"")</f>
        <v>8</v>
      </c>
      <c r="B26" s="79" t="s">
        <v>76</v>
      </c>
      <c r="C26" s="161">
        <v>297554</v>
      </c>
      <c r="D26" s="161">
        <v>71244</v>
      </c>
      <c r="E26" s="161">
        <v>187170</v>
      </c>
      <c r="F26" s="161">
        <v>10160</v>
      </c>
      <c r="G26" s="161">
        <v>21851</v>
      </c>
      <c r="H26" s="161">
        <v>33509</v>
      </c>
      <c r="I26" s="161">
        <v>16040</v>
      </c>
      <c r="J26" s="161">
        <v>53669</v>
      </c>
      <c r="K26" s="161">
        <v>25140</v>
      </c>
      <c r="L26" s="161">
        <v>26801</v>
      </c>
      <c r="M26" s="161">
        <v>644</v>
      </c>
      <c r="N26" s="161">
        <v>38495</v>
      </c>
      <c r="O26" s="95"/>
      <c r="P26" s="95"/>
      <c r="Q26" s="95"/>
      <c r="R26" s="95"/>
      <c r="S26" s="95"/>
      <c r="T26" s="95"/>
      <c r="U26" s="95"/>
      <c r="V26" s="95"/>
      <c r="W26" s="95"/>
      <c r="X26" s="95"/>
      <c r="Y26" s="95"/>
      <c r="Z26" s="95"/>
      <c r="AA26" s="96"/>
    </row>
    <row r="27" spans="1:27" s="71" customFormat="1" ht="11.1" customHeight="1">
      <c r="A27" s="69">
        <f>IF(B27&lt;&gt;"",COUNTA($B$19:B27),"")</f>
        <v>9</v>
      </c>
      <c r="B27" s="78" t="s">
        <v>77</v>
      </c>
      <c r="C27" s="161">
        <v>243315</v>
      </c>
      <c r="D27" s="161">
        <v>50356</v>
      </c>
      <c r="E27" s="161">
        <v>157700</v>
      </c>
      <c r="F27" s="161">
        <v>9912</v>
      </c>
      <c r="G27" s="161">
        <v>19759</v>
      </c>
      <c r="H27" s="161">
        <v>30574</v>
      </c>
      <c r="I27" s="161">
        <v>14450</v>
      </c>
      <c r="J27" s="161">
        <v>44190</v>
      </c>
      <c r="K27" s="161">
        <v>18040</v>
      </c>
      <c r="L27" s="161">
        <v>20774</v>
      </c>
      <c r="M27" s="161">
        <v>457</v>
      </c>
      <c r="N27" s="161">
        <v>34801</v>
      </c>
      <c r="O27" s="95"/>
      <c r="P27" s="95"/>
      <c r="Q27" s="95"/>
      <c r="R27" s="95"/>
      <c r="S27" s="95"/>
      <c r="T27" s="95"/>
      <c r="U27" s="95"/>
      <c r="V27" s="95"/>
      <c r="W27" s="95"/>
      <c r="X27" s="95"/>
      <c r="Y27" s="95"/>
      <c r="Z27" s="95"/>
      <c r="AA27" s="96"/>
    </row>
    <row r="28" spans="1:27" s="71" customFormat="1" ht="11.1" customHeight="1">
      <c r="A28" s="69">
        <f>IF(B28&lt;&gt;"",COUNTA($B$19:B28),"")</f>
        <v>10</v>
      </c>
      <c r="B28" s="78" t="s">
        <v>78</v>
      </c>
      <c r="C28" s="161">
        <v>24</v>
      </c>
      <c r="D28" s="161" t="s">
        <v>8</v>
      </c>
      <c r="E28" s="161">
        <v>24</v>
      </c>
      <c r="F28" s="161">
        <v>2</v>
      </c>
      <c r="G28" s="161">
        <v>8</v>
      </c>
      <c r="H28" s="161" t="s">
        <v>8</v>
      </c>
      <c r="I28" s="161">
        <v>15</v>
      </c>
      <c r="J28" s="161" t="s">
        <v>8</v>
      </c>
      <c r="K28" s="161" t="s">
        <v>8</v>
      </c>
      <c r="L28" s="161" t="s">
        <v>8</v>
      </c>
      <c r="M28" s="161" t="s">
        <v>8</v>
      </c>
      <c r="N28" s="161" t="s">
        <v>8</v>
      </c>
      <c r="O28" s="95"/>
      <c r="P28" s="95"/>
      <c r="Q28" s="95"/>
      <c r="R28" s="95"/>
      <c r="S28" s="95"/>
      <c r="T28" s="95"/>
      <c r="U28" s="95"/>
      <c r="V28" s="95"/>
      <c r="W28" s="95"/>
      <c r="X28" s="95"/>
      <c r="Y28" s="95"/>
      <c r="Z28" s="95"/>
      <c r="AA28" s="96"/>
    </row>
    <row r="29" spans="1:27" s="71" customFormat="1" ht="11.1" customHeight="1">
      <c r="A29" s="69">
        <f>IF(B29&lt;&gt;"",COUNTA($B$19:B29),"")</f>
        <v>11</v>
      </c>
      <c r="B29" s="78" t="s">
        <v>79</v>
      </c>
      <c r="C29" s="161">
        <v>51677</v>
      </c>
      <c r="D29" s="161">
        <v>25447</v>
      </c>
      <c r="E29" s="161">
        <v>11615</v>
      </c>
      <c r="F29" s="161">
        <v>77</v>
      </c>
      <c r="G29" s="161">
        <v>608</v>
      </c>
      <c r="H29" s="161">
        <v>108</v>
      </c>
      <c r="I29" s="161">
        <v>2385</v>
      </c>
      <c r="J29" s="161">
        <v>526</v>
      </c>
      <c r="K29" s="161">
        <v>220</v>
      </c>
      <c r="L29" s="161">
        <v>7692</v>
      </c>
      <c r="M29" s="161" t="s">
        <v>8</v>
      </c>
      <c r="N29" s="161">
        <v>14614</v>
      </c>
      <c r="O29" s="95"/>
      <c r="P29" s="95"/>
      <c r="Q29" s="95"/>
      <c r="R29" s="95"/>
      <c r="S29" s="95"/>
      <c r="T29" s="95"/>
      <c r="U29" s="95"/>
      <c r="V29" s="95"/>
      <c r="W29" s="95"/>
      <c r="X29" s="95"/>
      <c r="Y29" s="95"/>
      <c r="Z29" s="95"/>
      <c r="AA29" s="96"/>
    </row>
    <row r="30" spans="1:27" s="71" customFormat="1" ht="11.1" customHeight="1">
      <c r="A30" s="69">
        <f>IF(B30&lt;&gt;"",COUNTA($B$19:B30),"")</f>
        <v>12</v>
      </c>
      <c r="B30" s="78" t="s">
        <v>74</v>
      </c>
      <c r="C30" s="161">
        <v>3058</v>
      </c>
      <c r="D30" s="161" t="s">
        <v>8</v>
      </c>
      <c r="E30" s="161">
        <v>2967</v>
      </c>
      <c r="F30" s="161">
        <v>729</v>
      </c>
      <c r="G30" s="161">
        <v>791</v>
      </c>
      <c r="H30" s="161">
        <v>1375</v>
      </c>
      <c r="I30" s="161" t="s">
        <v>8</v>
      </c>
      <c r="J30" s="161">
        <v>21</v>
      </c>
      <c r="K30" s="161">
        <v>28</v>
      </c>
      <c r="L30" s="161">
        <v>25</v>
      </c>
      <c r="M30" s="161" t="s">
        <v>8</v>
      </c>
      <c r="N30" s="161">
        <v>91</v>
      </c>
      <c r="O30" s="95"/>
      <c r="P30" s="95"/>
      <c r="Q30" s="95"/>
      <c r="R30" s="95"/>
      <c r="S30" s="95"/>
      <c r="T30" s="95"/>
      <c r="U30" s="95"/>
      <c r="V30" s="95"/>
      <c r="W30" s="95"/>
      <c r="X30" s="95"/>
      <c r="Y30" s="95"/>
      <c r="Z30" s="95"/>
      <c r="AA30" s="96"/>
    </row>
    <row r="31" spans="1:27" s="71" customFormat="1" ht="20.100000000000001" customHeight="1">
      <c r="A31" s="70">
        <f>IF(B31&lt;&gt;"",COUNTA($B$19:B31),"")</f>
        <v>13</v>
      </c>
      <c r="B31" s="80" t="s">
        <v>80</v>
      </c>
      <c r="C31" s="162">
        <v>346197</v>
      </c>
      <c r="D31" s="162">
        <v>96691</v>
      </c>
      <c r="E31" s="162">
        <v>195843</v>
      </c>
      <c r="F31" s="162">
        <v>9511</v>
      </c>
      <c r="G31" s="162">
        <v>21676</v>
      </c>
      <c r="H31" s="162">
        <v>32242</v>
      </c>
      <c r="I31" s="162">
        <v>18440</v>
      </c>
      <c r="J31" s="162">
        <v>54173</v>
      </c>
      <c r="K31" s="162">
        <v>25333</v>
      </c>
      <c r="L31" s="162">
        <v>34468</v>
      </c>
      <c r="M31" s="162">
        <v>644</v>
      </c>
      <c r="N31" s="162">
        <v>53019</v>
      </c>
      <c r="O31" s="95"/>
      <c r="P31" s="95"/>
      <c r="Q31" s="95"/>
      <c r="R31" s="95"/>
      <c r="S31" s="95"/>
      <c r="T31" s="95"/>
      <c r="U31" s="95"/>
      <c r="V31" s="95"/>
      <c r="W31" s="95"/>
      <c r="X31" s="95"/>
      <c r="Y31" s="95"/>
      <c r="Z31" s="95"/>
      <c r="AA31" s="96"/>
    </row>
    <row r="32" spans="1:27" s="71" customFormat="1" ht="20.100000000000001" customHeight="1">
      <c r="A32" s="70">
        <f>IF(B32&lt;&gt;"",COUNTA($B$19:B32),"")</f>
        <v>14</v>
      </c>
      <c r="B32" s="80" t="s">
        <v>81</v>
      </c>
      <c r="C32" s="162">
        <v>749732</v>
      </c>
      <c r="D32" s="162">
        <v>193256</v>
      </c>
      <c r="E32" s="162">
        <v>345186</v>
      </c>
      <c r="F32" s="162">
        <v>18100</v>
      </c>
      <c r="G32" s="162">
        <v>39055</v>
      </c>
      <c r="H32" s="162">
        <v>56252</v>
      </c>
      <c r="I32" s="162">
        <v>35233</v>
      </c>
      <c r="J32" s="162">
        <v>81285</v>
      </c>
      <c r="K32" s="162">
        <v>42364</v>
      </c>
      <c r="L32" s="162">
        <v>72897</v>
      </c>
      <c r="M32" s="162">
        <v>14774</v>
      </c>
      <c r="N32" s="162">
        <v>196515</v>
      </c>
      <c r="O32" s="95"/>
      <c r="P32" s="95"/>
      <c r="Q32" s="95"/>
      <c r="R32" s="95"/>
      <c r="S32" s="95"/>
      <c r="T32" s="95"/>
      <c r="U32" s="95"/>
      <c r="V32" s="95"/>
      <c r="W32" s="95"/>
      <c r="X32" s="95"/>
      <c r="Y32" s="95"/>
      <c r="Z32" s="95"/>
      <c r="AA32" s="96"/>
    </row>
    <row r="33" spans="1:27" s="71" customFormat="1" ht="11.1" customHeight="1">
      <c r="A33" s="69">
        <f>IF(B33&lt;&gt;"",COUNTA($B$19:B33),"")</f>
        <v>15</v>
      </c>
      <c r="B33" s="78" t="s">
        <v>82</v>
      </c>
      <c r="C33" s="161" t="s">
        <v>8</v>
      </c>
      <c r="D33" s="161" t="s">
        <v>8</v>
      </c>
      <c r="E33" s="161" t="s">
        <v>8</v>
      </c>
      <c r="F33" s="161" t="s">
        <v>8</v>
      </c>
      <c r="G33" s="161" t="s">
        <v>8</v>
      </c>
      <c r="H33" s="161" t="s">
        <v>8</v>
      </c>
      <c r="I33" s="161" t="s">
        <v>8</v>
      </c>
      <c r="J33" s="161" t="s">
        <v>8</v>
      </c>
      <c r="K33" s="161" t="s">
        <v>8</v>
      </c>
      <c r="L33" s="161" t="s">
        <v>8</v>
      </c>
      <c r="M33" s="161" t="s">
        <v>8</v>
      </c>
      <c r="N33" s="161" t="s">
        <v>8</v>
      </c>
      <c r="O33" s="95"/>
      <c r="P33" s="95"/>
      <c r="Q33" s="95"/>
      <c r="R33" s="95"/>
      <c r="S33" s="95"/>
      <c r="T33" s="95"/>
      <c r="U33" s="95"/>
      <c r="V33" s="95"/>
      <c r="W33" s="95"/>
      <c r="X33" s="95"/>
      <c r="Y33" s="95"/>
      <c r="Z33" s="95"/>
      <c r="AA33" s="96"/>
    </row>
    <row r="34" spans="1:27" s="71" customFormat="1" ht="11.1" customHeight="1">
      <c r="A34" s="69">
        <f>IF(B34&lt;&gt;"",COUNTA($B$19:B34),"")</f>
        <v>16</v>
      </c>
      <c r="B34" s="78" t="s">
        <v>83</v>
      </c>
      <c r="C34" s="161" t="s">
        <v>8</v>
      </c>
      <c r="D34" s="161" t="s">
        <v>8</v>
      </c>
      <c r="E34" s="161" t="s">
        <v>8</v>
      </c>
      <c r="F34" s="161" t="s">
        <v>8</v>
      </c>
      <c r="G34" s="161" t="s">
        <v>8</v>
      </c>
      <c r="H34" s="161" t="s">
        <v>8</v>
      </c>
      <c r="I34" s="161" t="s">
        <v>8</v>
      </c>
      <c r="J34" s="161" t="s">
        <v>8</v>
      </c>
      <c r="K34" s="161" t="s">
        <v>8</v>
      </c>
      <c r="L34" s="161" t="s">
        <v>8</v>
      </c>
      <c r="M34" s="161" t="s">
        <v>8</v>
      </c>
      <c r="N34" s="161" t="s">
        <v>8</v>
      </c>
      <c r="O34" s="95"/>
      <c r="P34" s="95"/>
      <c r="Q34" s="95"/>
      <c r="R34" s="95"/>
      <c r="S34" s="95"/>
      <c r="T34" s="95"/>
      <c r="U34" s="95"/>
      <c r="V34" s="95"/>
      <c r="W34" s="95"/>
      <c r="X34" s="95"/>
      <c r="Y34" s="95"/>
      <c r="Z34" s="95"/>
      <c r="AA34" s="96"/>
    </row>
    <row r="35" spans="1:27" s="71" customFormat="1" ht="11.1" customHeight="1">
      <c r="A35" s="69">
        <f>IF(B35&lt;&gt;"",COUNTA($B$19:B35),"")</f>
        <v>17</v>
      </c>
      <c r="B35" s="78" t="s">
        <v>99</v>
      </c>
      <c r="C35" s="161" t="s">
        <v>8</v>
      </c>
      <c r="D35" s="161" t="s">
        <v>8</v>
      </c>
      <c r="E35" s="161" t="s">
        <v>8</v>
      </c>
      <c r="F35" s="161" t="s">
        <v>8</v>
      </c>
      <c r="G35" s="161" t="s">
        <v>8</v>
      </c>
      <c r="H35" s="161" t="s">
        <v>8</v>
      </c>
      <c r="I35" s="161" t="s">
        <v>8</v>
      </c>
      <c r="J35" s="161" t="s">
        <v>8</v>
      </c>
      <c r="K35" s="161" t="s">
        <v>8</v>
      </c>
      <c r="L35" s="161" t="s">
        <v>8</v>
      </c>
      <c r="M35" s="161" t="s">
        <v>8</v>
      </c>
      <c r="N35" s="161" t="s">
        <v>8</v>
      </c>
      <c r="O35" s="95"/>
      <c r="P35" s="95"/>
      <c r="Q35" s="95"/>
      <c r="R35" s="95"/>
      <c r="S35" s="95"/>
      <c r="T35" s="95"/>
      <c r="U35" s="95"/>
      <c r="V35" s="95"/>
      <c r="W35" s="95"/>
      <c r="X35" s="95"/>
      <c r="Y35" s="95"/>
      <c r="Z35" s="95"/>
      <c r="AA35" s="96"/>
    </row>
    <row r="36" spans="1:27" s="71" customFormat="1" ht="11.1" customHeight="1">
      <c r="A36" s="69">
        <f>IF(B36&lt;&gt;"",COUNTA($B$19:B36),"")</f>
        <v>18</v>
      </c>
      <c r="B36" s="78" t="s">
        <v>100</v>
      </c>
      <c r="C36" s="161" t="s">
        <v>8</v>
      </c>
      <c r="D36" s="161" t="s">
        <v>8</v>
      </c>
      <c r="E36" s="161" t="s">
        <v>8</v>
      </c>
      <c r="F36" s="161" t="s">
        <v>8</v>
      </c>
      <c r="G36" s="161" t="s">
        <v>8</v>
      </c>
      <c r="H36" s="161" t="s">
        <v>8</v>
      </c>
      <c r="I36" s="161" t="s">
        <v>8</v>
      </c>
      <c r="J36" s="161" t="s">
        <v>8</v>
      </c>
      <c r="K36" s="161" t="s">
        <v>8</v>
      </c>
      <c r="L36" s="161" t="s">
        <v>8</v>
      </c>
      <c r="M36" s="161" t="s">
        <v>8</v>
      </c>
      <c r="N36" s="161" t="s">
        <v>8</v>
      </c>
      <c r="O36" s="95"/>
      <c r="P36" s="95"/>
      <c r="Q36" s="95"/>
      <c r="R36" s="95"/>
      <c r="S36" s="95"/>
      <c r="T36" s="95"/>
      <c r="U36" s="95"/>
      <c r="V36" s="95"/>
      <c r="W36" s="95"/>
      <c r="X36" s="95"/>
      <c r="Y36" s="95"/>
      <c r="Z36" s="95"/>
      <c r="AA36" s="96"/>
    </row>
    <row r="37" spans="1:27" s="71" customFormat="1" ht="11.1" customHeight="1">
      <c r="A37" s="69">
        <f>IF(B37&lt;&gt;"",COUNTA($B$19:B37),"")</f>
        <v>19</v>
      </c>
      <c r="B37" s="78" t="s">
        <v>27</v>
      </c>
      <c r="C37" s="161" t="s">
        <v>8</v>
      </c>
      <c r="D37" s="161" t="s">
        <v>8</v>
      </c>
      <c r="E37" s="161" t="s">
        <v>8</v>
      </c>
      <c r="F37" s="161" t="s">
        <v>8</v>
      </c>
      <c r="G37" s="161" t="s">
        <v>8</v>
      </c>
      <c r="H37" s="161" t="s">
        <v>8</v>
      </c>
      <c r="I37" s="161" t="s">
        <v>8</v>
      </c>
      <c r="J37" s="161" t="s">
        <v>8</v>
      </c>
      <c r="K37" s="161" t="s">
        <v>8</v>
      </c>
      <c r="L37" s="161" t="s">
        <v>8</v>
      </c>
      <c r="M37" s="161" t="s">
        <v>8</v>
      </c>
      <c r="N37" s="161" t="s">
        <v>8</v>
      </c>
      <c r="O37" s="95"/>
      <c r="P37" s="95"/>
      <c r="Q37" s="95"/>
      <c r="R37" s="95"/>
      <c r="S37" s="95"/>
      <c r="T37" s="95"/>
      <c r="U37" s="95"/>
      <c r="V37" s="95"/>
      <c r="W37" s="95"/>
      <c r="X37" s="95"/>
      <c r="Y37" s="95"/>
      <c r="Z37" s="95"/>
      <c r="AA37" s="96"/>
    </row>
    <row r="38" spans="1:27" s="71" customFormat="1" ht="21.6" customHeight="1">
      <c r="A38" s="69">
        <f>IF(B38&lt;&gt;"",COUNTA($B$19:B38),"")</f>
        <v>20</v>
      </c>
      <c r="B38" s="79" t="s">
        <v>84</v>
      </c>
      <c r="C38" s="161" t="s">
        <v>8</v>
      </c>
      <c r="D38" s="161" t="s">
        <v>8</v>
      </c>
      <c r="E38" s="161" t="s">
        <v>8</v>
      </c>
      <c r="F38" s="161" t="s">
        <v>8</v>
      </c>
      <c r="G38" s="161" t="s">
        <v>8</v>
      </c>
      <c r="H38" s="161" t="s">
        <v>8</v>
      </c>
      <c r="I38" s="161" t="s">
        <v>8</v>
      </c>
      <c r="J38" s="161" t="s">
        <v>8</v>
      </c>
      <c r="K38" s="161" t="s">
        <v>8</v>
      </c>
      <c r="L38" s="161" t="s">
        <v>8</v>
      </c>
      <c r="M38" s="161" t="s">
        <v>8</v>
      </c>
      <c r="N38" s="161" t="s">
        <v>8</v>
      </c>
      <c r="O38" s="95"/>
      <c r="P38" s="95"/>
      <c r="Q38" s="95"/>
      <c r="R38" s="95"/>
      <c r="S38" s="95"/>
      <c r="T38" s="95"/>
      <c r="U38" s="95"/>
      <c r="V38" s="95"/>
      <c r="W38" s="95"/>
      <c r="X38" s="95"/>
      <c r="Y38" s="95"/>
      <c r="Z38" s="95"/>
      <c r="AA38" s="96"/>
    </row>
    <row r="39" spans="1:27" s="71" customFormat="1" ht="21.6" customHeight="1">
      <c r="A39" s="69">
        <f>IF(B39&lt;&gt;"",COUNTA($B$19:B39),"")</f>
        <v>21</v>
      </c>
      <c r="B39" s="79" t="s">
        <v>85</v>
      </c>
      <c r="C39" s="161">
        <v>21884</v>
      </c>
      <c r="D39" s="161">
        <v>5993</v>
      </c>
      <c r="E39" s="161">
        <v>3979</v>
      </c>
      <c r="F39" s="161">
        <v>166</v>
      </c>
      <c r="G39" s="161">
        <v>212</v>
      </c>
      <c r="H39" s="161">
        <v>657</v>
      </c>
      <c r="I39" s="161">
        <v>453</v>
      </c>
      <c r="J39" s="161">
        <v>295</v>
      </c>
      <c r="K39" s="161">
        <v>1952</v>
      </c>
      <c r="L39" s="161">
        <v>243</v>
      </c>
      <c r="M39" s="161" t="s">
        <v>8</v>
      </c>
      <c r="N39" s="161">
        <v>11912</v>
      </c>
      <c r="O39" s="95"/>
      <c r="P39" s="95"/>
      <c r="Q39" s="95"/>
      <c r="R39" s="95"/>
      <c r="S39" s="95"/>
      <c r="T39" s="95"/>
      <c r="U39" s="95"/>
      <c r="V39" s="95"/>
      <c r="W39" s="95"/>
      <c r="X39" s="95"/>
      <c r="Y39" s="95"/>
      <c r="Z39" s="95"/>
      <c r="AA39" s="96"/>
    </row>
    <row r="40" spans="1:27" s="71" customFormat="1" ht="21.6" customHeight="1">
      <c r="A40" s="69">
        <f>IF(B40&lt;&gt;"",COUNTA($B$19:B40),"")</f>
        <v>22</v>
      </c>
      <c r="B40" s="79" t="s">
        <v>86</v>
      </c>
      <c r="C40" s="161">
        <v>1413</v>
      </c>
      <c r="D40" s="161">
        <v>947</v>
      </c>
      <c r="E40" s="161">
        <v>351</v>
      </c>
      <c r="F40" s="161">
        <v>8</v>
      </c>
      <c r="G40" s="161" t="s">
        <v>8</v>
      </c>
      <c r="H40" s="161">
        <v>128</v>
      </c>
      <c r="I40" s="161" t="s">
        <v>8</v>
      </c>
      <c r="J40" s="161" t="s">
        <v>8</v>
      </c>
      <c r="K40" s="161">
        <v>53</v>
      </c>
      <c r="L40" s="161">
        <v>162</v>
      </c>
      <c r="M40" s="161">
        <v>2</v>
      </c>
      <c r="N40" s="161">
        <v>114</v>
      </c>
      <c r="O40" s="95"/>
      <c r="P40" s="95"/>
      <c r="Q40" s="95"/>
      <c r="R40" s="95"/>
      <c r="S40" s="95"/>
      <c r="T40" s="95"/>
      <c r="U40" s="95"/>
      <c r="V40" s="95"/>
      <c r="W40" s="95"/>
      <c r="X40" s="95"/>
      <c r="Y40" s="95"/>
      <c r="Z40" s="95"/>
      <c r="AA40" s="96"/>
    </row>
    <row r="41" spans="1:27" s="71" customFormat="1" ht="11.1" customHeight="1">
      <c r="A41" s="69">
        <f>IF(B41&lt;&gt;"",COUNTA($B$19:B41),"")</f>
        <v>23</v>
      </c>
      <c r="B41" s="78" t="s">
        <v>87</v>
      </c>
      <c r="C41" s="161">
        <v>56159</v>
      </c>
      <c r="D41" s="161">
        <v>14247</v>
      </c>
      <c r="E41" s="161">
        <v>18097</v>
      </c>
      <c r="F41" s="161">
        <v>522</v>
      </c>
      <c r="G41" s="161">
        <v>817</v>
      </c>
      <c r="H41" s="161">
        <v>2615</v>
      </c>
      <c r="I41" s="161">
        <v>1275</v>
      </c>
      <c r="J41" s="161">
        <v>3590</v>
      </c>
      <c r="K41" s="161">
        <v>2467</v>
      </c>
      <c r="L41" s="161">
        <v>6812</v>
      </c>
      <c r="M41" s="161">
        <v>165</v>
      </c>
      <c r="N41" s="161">
        <v>23649</v>
      </c>
      <c r="O41" s="95"/>
      <c r="P41" s="95"/>
      <c r="Q41" s="95"/>
      <c r="R41" s="95"/>
      <c r="S41" s="95"/>
      <c r="T41" s="95"/>
      <c r="U41" s="95"/>
      <c r="V41" s="95"/>
      <c r="W41" s="95"/>
      <c r="X41" s="95"/>
      <c r="Y41" s="95"/>
      <c r="Z41" s="95"/>
      <c r="AA41" s="96"/>
    </row>
    <row r="42" spans="1:27" s="71" customFormat="1" ht="11.1" customHeight="1">
      <c r="A42" s="69">
        <f>IF(B42&lt;&gt;"",COUNTA($B$19:B42),"")</f>
        <v>24</v>
      </c>
      <c r="B42" s="78" t="s">
        <v>88</v>
      </c>
      <c r="C42" s="161">
        <v>52321</v>
      </c>
      <c r="D42" s="161">
        <v>19465</v>
      </c>
      <c r="E42" s="161">
        <v>28361</v>
      </c>
      <c r="F42" s="161">
        <v>3779</v>
      </c>
      <c r="G42" s="161">
        <v>5674</v>
      </c>
      <c r="H42" s="161">
        <v>6473</v>
      </c>
      <c r="I42" s="161">
        <v>3215</v>
      </c>
      <c r="J42" s="161">
        <v>2186</v>
      </c>
      <c r="K42" s="161">
        <v>1587</v>
      </c>
      <c r="L42" s="161">
        <v>5446</v>
      </c>
      <c r="M42" s="161">
        <v>734</v>
      </c>
      <c r="N42" s="161">
        <v>3762</v>
      </c>
      <c r="O42" s="95"/>
      <c r="P42" s="95"/>
      <c r="Q42" s="95"/>
      <c r="R42" s="95"/>
      <c r="S42" s="95"/>
      <c r="T42" s="95"/>
      <c r="U42" s="95"/>
      <c r="V42" s="95"/>
      <c r="W42" s="95"/>
      <c r="X42" s="95"/>
      <c r="Y42" s="95"/>
      <c r="Z42" s="95"/>
      <c r="AA42" s="96"/>
    </row>
    <row r="43" spans="1:27" s="71" customFormat="1" ht="11.1" customHeight="1">
      <c r="A43" s="69">
        <f>IF(B43&lt;&gt;"",COUNTA($B$19:B43),"")</f>
        <v>25</v>
      </c>
      <c r="B43" s="78" t="s">
        <v>74</v>
      </c>
      <c r="C43" s="161">
        <v>6108</v>
      </c>
      <c r="D43" s="161">
        <v>31</v>
      </c>
      <c r="E43" s="161">
        <v>3320</v>
      </c>
      <c r="F43" s="161">
        <v>31</v>
      </c>
      <c r="G43" s="161">
        <v>66</v>
      </c>
      <c r="H43" s="161">
        <v>47</v>
      </c>
      <c r="I43" s="161">
        <v>80</v>
      </c>
      <c r="J43" s="161">
        <v>514</v>
      </c>
      <c r="K43" s="161">
        <v>1</v>
      </c>
      <c r="L43" s="161">
        <v>2582</v>
      </c>
      <c r="M43" s="161">
        <v>618</v>
      </c>
      <c r="N43" s="161">
        <v>2139</v>
      </c>
      <c r="O43" s="95"/>
      <c r="P43" s="95"/>
      <c r="Q43" s="95"/>
      <c r="R43" s="95"/>
      <c r="S43" s="95"/>
      <c r="T43" s="95"/>
      <c r="U43" s="95"/>
      <c r="V43" s="95"/>
      <c r="W43" s="95"/>
      <c r="X43" s="95"/>
      <c r="Y43" s="95"/>
      <c r="Z43" s="95"/>
      <c r="AA43" s="96"/>
    </row>
    <row r="44" spans="1:27" s="71" customFormat="1" ht="20.100000000000001" customHeight="1">
      <c r="A44" s="70">
        <f>IF(B44&lt;&gt;"",COUNTA($B$19:B44),"")</f>
        <v>26</v>
      </c>
      <c r="B44" s="80" t="s">
        <v>89</v>
      </c>
      <c r="C44" s="162">
        <v>125669</v>
      </c>
      <c r="D44" s="162">
        <v>40621</v>
      </c>
      <c r="E44" s="162">
        <v>47467</v>
      </c>
      <c r="F44" s="162">
        <v>4445</v>
      </c>
      <c r="G44" s="162">
        <v>6636</v>
      </c>
      <c r="H44" s="162">
        <v>9826</v>
      </c>
      <c r="I44" s="162">
        <v>4863</v>
      </c>
      <c r="J44" s="162">
        <v>5558</v>
      </c>
      <c r="K44" s="162">
        <v>6058</v>
      </c>
      <c r="L44" s="162">
        <v>10081</v>
      </c>
      <c r="M44" s="162">
        <v>283</v>
      </c>
      <c r="N44" s="162">
        <v>37298</v>
      </c>
      <c r="O44" s="95"/>
      <c r="P44" s="95"/>
      <c r="Q44" s="95"/>
      <c r="R44" s="95"/>
      <c r="S44" s="95"/>
      <c r="T44" s="95"/>
      <c r="U44" s="95"/>
      <c r="V44" s="95"/>
      <c r="W44" s="95"/>
      <c r="X44" s="95"/>
      <c r="Y44" s="95"/>
      <c r="Z44" s="95"/>
      <c r="AA44" s="96"/>
    </row>
    <row r="45" spans="1:27" s="87" customFormat="1" ht="11.1" customHeight="1">
      <c r="A45" s="69">
        <f>IF(B45&lt;&gt;"",COUNTA($B$19:B45),"")</f>
        <v>27</v>
      </c>
      <c r="B45" s="78" t="s">
        <v>90</v>
      </c>
      <c r="C45" s="161">
        <v>95444</v>
      </c>
      <c r="D45" s="161">
        <v>26357</v>
      </c>
      <c r="E45" s="161">
        <v>54528</v>
      </c>
      <c r="F45" s="161">
        <v>3761</v>
      </c>
      <c r="G45" s="161">
        <v>7026</v>
      </c>
      <c r="H45" s="161">
        <v>9902</v>
      </c>
      <c r="I45" s="161">
        <v>4365</v>
      </c>
      <c r="J45" s="161">
        <v>19923</v>
      </c>
      <c r="K45" s="161">
        <v>5126</v>
      </c>
      <c r="L45" s="161">
        <v>4426</v>
      </c>
      <c r="M45" s="161" t="s">
        <v>8</v>
      </c>
      <c r="N45" s="161">
        <v>14558</v>
      </c>
      <c r="O45" s="97"/>
      <c r="P45" s="97"/>
      <c r="Q45" s="97"/>
      <c r="R45" s="97"/>
      <c r="S45" s="97"/>
      <c r="T45" s="97"/>
      <c r="U45" s="97"/>
      <c r="V45" s="97"/>
      <c r="W45" s="97"/>
      <c r="X45" s="97"/>
      <c r="Y45" s="97"/>
      <c r="Z45" s="97"/>
      <c r="AA45" s="98"/>
    </row>
    <row r="46" spans="1:27" s="87" customFormat="1" ht="11.1" customHeight="1">
      <c r="A46" s="69">
        <f>IF(B46&lt;&gt;"",COUNTA($B$19:B46),"")</f>
        <v>28</v>
      </c>
      <c r="B46" s="78" t="s">
        <v>91</v>
      </c>
      <c r="C46" s="161" t="s">
        <v>8</v>
      </c>
      <c r="D46" s="161" t="s">
        <v>8</v>
      </c>
      <c r="E46" s="161" t="s">
        <v>8</v>
      </c>
      <c r="F46" s="161" t="s">
        <v>8</v>
      </c>
      <c r="G46" s="161" t="s">
        <v>8</v>
      </c>
      <c r="H46" s="161" t="s">
        <v>8</v>
      </c>
      <c r="I46" s="161" t="s">
        <v>8</v>
      </c>
      <c r="J46" s="161" t="s">
        <v>8</v>
      </c>
      <c r="K46" s="161" t="s">
        <v>8</v>
      </c>
      <c r="L46" s="161" t="s">
        <v>8</v>
      </c>
      <c r="M46" s="161" t="s">
        <v>8</v>
      </c>
      <c r="N46" s="161" t="s">
        <v>8</v>
      </c>
      <c r="O46" s="97"/>
      <c r="P46" s="97"/>
      <c r="Q46" s="97"/>
      <c r="R46" s="97"/>
      <c r="S46" s="97"/>
      <c r="T46" s="97"/>
      <c r="U46" s="97"/>
      <c r="V46" s="97"/>
      <c r="W46" s="97"/>
      <c r="X46" s="97"/>
      <c r="Y46" s="97"/>
      <c r="Z46" s="97"/>
      <c r="AA46" s="98"/>
    </row>
    <row r="47" spans="1:27" s="87" customFormat="1" ht="11.1" customHeight="1">
      <c r="A47" s="69">
        <f>IF(B47&lt;&gt;"",COUNTA($B$19:B47),"")</f>
        <v>29</v>
      </c>
      <c r="B47" s="78" t="s">
        <v>92</v>
      </c>
      <c r="C47" s="161">
        <v>66355</v>
      </c>
      <c r="D47" s="161">
        <v>9518</v>
      </c>
      <c r="E47" s="161">
        <v>56563</v>
      </c>
      <c r="F47" s="161">
        <v>6471</v>
      </c>
      <c r="G47" s="161">
        <v>8506</v>
      </c>
      <c r="H47" s="161">
        <v>11394</v>
      </c>
      <c r="I47" s="161">
        <v>9118</v>
      </c>
      <c r="J47" s="161">
        <v>6841</v>
      </c>
      <c r="K47" s="161">
        <v>4591</v>
      </c>
      <c r="L47" s="161">
        <v>9642</v>
      </c>
      <c r="M47" s="161" t="s">
        <v>8</v>
      </c>
      <c r="N47" s="161">
        <v>274</v>
      </c>
      <c r="O47" s="97"/>
      <c r="P47" s="97"/>
      <c r="Q47" s="97"/>
      <c r="R47" s="97"/>
      <c r="S47" s="97"/>
      <c r="T47" s="97"/>
      <c r="U47" s="97"/>
      <c r="V47" s="97"/>
      <c r="W47" s="97"/>
      <c r="X47" s="97"/>
      <c r="Y47" s="97"/>
      <c r="Z47" s="97"/>
      <c r="AA47" s="98"/>
    </row>
    <row r="48" spans="1:27" s="87" customFormat="1" ht="11.1" customHeight="1">
      <c r="A48" s="69">
        <f>IF(B48&lt;&gt;"",COUNTA($B$19:B48),"")</f>
        <v>30</v>
      </c>
      <c r="B48" s="78" t="s">
        <v>74</v>
      </c>
      <c r="C48" s="161">
        <v>3058</v>
      </c>
      <c r="D48" s="161" t="s">
        <v>8</v>
      </c>
      <c r="E48" s="161">
        <v>2967</v>
      </c>
      <c r="F48" s="161">
        <v>729</v>
      </c>
      <c r="G48" s="161">
        <v>791</v>
      </c>
      <c r="H48" s="161">
        <v>1375</v>
      </c>
      <c r="I48" s="161" t="s">
        <v>8</v>
      </c>
      <c r="J48" s="161">
        <v>21</v>
      </c>
      <c r="K48" s="161">
        <v>28</v>
      </c>
      <c r="L48" s="161">
        <v>25</v>
      </c>
      <c r="M48" s="161" t="s">
        <v>8</v>
      </c>
      <c r="N48" s="161">
        <v>91</v>
      </c>
      <c r="O48" s="97"/>
      <c r="P48" s="97"/>
      <c r="Q48" s="97"/>
      <c r="R48" s="97"/>
      <c r="S48" s="97"/>
      <c r="T48" s="97"/>
      <c r="U48" s="97"/>
      <c r="V48" s="97"/>
      <c r="W48" s="97"/>
      <c r="X48" s="97"/>
      <c r="Y48" s="97"/>
      <c r="Z48" s="97"/>
      <c r="AA48" s="98"/>
    </row>
    <row r="49" spans="1:27" s="71" customFormat="1" ht="20.100000000000001" customHeight="1">
      <c r="A49" s="70">
        <f>IF(B49&lt;&gt;"",COUNTA($B$19:B49),"")</f>
        <v>31</v>
      </c>
      <c r="B49" s="80" t="s">
        <v>93</v>
      </c>
      <c r="C49" s="162">
        <v>158741</v>
      </c>
      <c r="D49" s="162">
        <v>35875</v>
      </c>
      <c r="E49" s="162">
        <v>108124</v>
      </c>
      <c r="F49" s="162">
        <v>9504</v>
      </c>
      <c r="G49" s="162">
        <v>14741</v>
      </c>
      <c r="H49" s="162">
        <v>19922</v>
      </c>
      <c r="I49" s="162">
        <v>13483</v>
      </c>
      <c r="J49" s="162">
        <v>26743</v>
      </c>
      <c r="K49" s="162">
        <v>9689</v>
      </c>
      <c r="L49" s="162">
        <v>14043</v>
      </c>
      <c r="M49" s="162" t="s">
        <v>8</v>
      </c>
      <c r="N49" s="162">
        <v>14741</v>
      </c>
      <c r="O49" s="95"/>
      <c r="P49" s="95"/>
      <c r="Q49" s="95"/>
      <c r="R49" s="95"/>
      <c r="S49" s="95"/>
      <c r="T49" s="95"/>
      <c r="U49" s="95"/>
      <c r="V49" s="95"/>
      <c r="W49" s="95"/>
      <c r="X49" s="95"/>
      <c r="Y49" s="95"/>
      <c r="Z49" s="95"/>
      <c r="AA49" s="96"/>
    </row>
    <row r="50" spans="1:27" s="71" customFormat="1" ht="20.100000000000001" customHeight="1">
      <c r="A50" s="70">
        <f>IF(B50&lt;&gt;"",COUNTA($B$19:B50),"")</f>
        <v>32</v>
      </c>
      <c r="B50" s="80" t="s">
        <v>94</v>
      </c>
      <c r="C50" s="162">
        <v>284410</v>
      </c>
      <c r="D50" s="162">
        <v>76496</v>
      </c>
      <c r="E50" s="162">
        <v>155592</v>
      </c>
      <c r="F50" s="162">
        <v>13948</v>
      </c>
      <c r="G50" s="162">
        <v>21377</v>
      </c>
      <c r="H50" s="162">
        <v>29748</v>
      </c>
      <c r="I50" s="162">
        <v>18346</v>
      </c>
      <c r="J50" s="162">
        <v>32301</v>
      </c>
      <c r="K50" s="162">
        <v>15748</v>
      </c>
      <c r="L50" s="162">
        <v>24124</v>
      </c>
      <c r="M50" s="162">
        <v>283</v>
      </c>
      <c r="N50" s="162">
        <v>52040</v>
      </c>
      <c r="O50" s="95"/>
      <c r="P50" s="95"/>
      <c r="Q50" s="95"/>
      <c r="R50" s="95"/>
      <c r="S50" s="95"/>
      <c r="T50" s="95"/>
      <c r="U50" s="95"/>
      <c r="V50" s="95"/>
      <c r="W50" s="95"/>
      <c r="X50" s="95"/>
      <c r="Y50" s="95"/>
      <c r="Z50" s="95"/>
      <c r="AA50" s="96"/>
    </row>
    <row r="51" spans="1:27" s="71" customFormat="1" ht="20.100000000000001" customHeight="1">
      <c r="A51" s="70">
        <f>IF(B51&lt;&gt;"",COUNTA($B$19:B51),"")</f>
        <v>33</v>
      </c>
      <c r="B51" s="80" t="s">
        <v>95</v>
      </c>
      <c r="C51" s="162">
        <v>-465322</v>
      </c>
      <c r="D51" s="162">
        <v>-116760</v>
      </c>
      <c r="E51" s="162">
        <v>-189595</v>
      </c>
      <c r="F51" s="162">
        <v>-4152</v>
      </c>
      <c r="G51" s="162">
        <v>-17678</v>
      </c>
      <c r="H51" s="162">
        <v>-26504</v>
      </c>
      <c r="I51" s="162">
        <v>-16887</v>
      </c>
      <c r="J51" s="162">
        <v>-48984</v>
      </c>
      <c r="K51" s="162">
        <v>-26617</v>
      </c>
      <c r="L51" s="162">
        <v>-48773</v>
      </c>
      <c r="M51" s="162">
        <v>-14492</v>
      </c>
      <c r="N51" s="162">
        <v>-144476</v>
      </c>
      <c r="O51" s="95"/>
      <c r="P51" s="95"/>
      <c r="Q51" s="95"/>
      <c r="R51" s="95"/>
      <c r="S51" s="95"/>
      <c r="T51" s="95"/>
      <c r="U51" s="95"/>
      <c r="V51" s="95"/>
      <c r="W51" s="95"/>
      <c r="X51" s="95"/>
      <c r="Y51" s="95"/>
      <c r="Z51" s="95"/>
      <c r="AA51" s="96"/>
    </row>
    <row r="52" spans="1:27" s="87" customFormat="1" ht="24.95" customHeight="1">
      <c r="A52" s="69">
        <f>IF(B52&lt;&gt;"",COUNTA($B$19:B52),"")</f>
        <v>34</v>
      </c>
      <c r="B52" s="81" t="s">
        <v>96</v>
      </c>
      <c r="C52" s="163">
        <v>-277866</v>
      </c>
      <c r="D52" s="163">
        <v>-55944</v>
      </c>
      <c r="E52" s="163">
        <v>-101876</v>
      </c>
      <c r="F52" s="163">
        <v>-4144</v>
      </c>
      <c r="G52" s="163">
        <v>-10743</v>
      </c>
      <c r="H52" s="163">
        <v>-14183</v>
      </c>
      <c r="I52" s="163">
        <v>-11930</v>
      </c>
      <c r="J52" s="163">
        <v>-21554</v>
      </c>
      <c r="K52" s="163">
        <v>-10973</v>
      </c>
      <c r="L52" s="163">
        <v>-28348</v>
      </c>
      <c r="M52" s="163">
        <v>-13848</v>
      </c>
      <c r="N52" s="163">
        <v>-106198</v>
      </c>
      <c r="O52" s="97"/>
      <c r="P52" s="97"/>
      <c r="Q52" s="97"/>
      <c r="R52" s="97"/>
      <c r="S52" s="97"/>
      <c r="T52" s="97"/>
      <c r="U52" s="97"/>
      <c r="V52" s="97"/>
      <c r="W52" s="97"/>
      <c r="X52" s="97"/>
      <c r="Y52" s="97"/>
      <c r="Z52" s="97"/>
      <c r="AA52" s="98"/>
    </row>
    <row r="53" spans="1:27" s="87" customFormat="1" ht="18" customHeight="1">
      <c r="A53" s="69">
        <f>IF(B53&lt;&gt;"",COUNTA($B$19:B53),"")</f>
        <v>35</v>
      </c>
      <c r="B53" s="78" t="s">
        <v>97</v>
      </c>
      <c r="C53" s="161">
        <v>1426</v>
      </c>
      <c r="D53" s="161" t="s">
        <v>8</v>
      </c>
      <c r="E53" s="161">
        <v>1426</v>
      </c>
      <c r="F53" s="161">
        <v>600</v>
      </c>
      <c r="G53" s="161">
        <v>395</v>
      </c>
      <c r="H53" s="161" t="s">
        <v>8</v>
      </c>
      <c r="I53" s="161" t="s">
        <v>8</v>
      </c>
      <c r="J53" s="161">
        <v>430</v>
      </c>
      <c r="K53" s="161" t="s">
        <v>8</v>
      </c>
      <c r="L53" s="161" t="s">
        <v>8</v>
      </c>
      <c r="M53" s="161" t="s">
        <v>8</v>
      </c>
      <c r="N53" s="161" t="s">
        <v>8</v>
      </c>
      <c r="O53" s="97"/>
      <c r="P53" s="97"/>
      <c r="Q53" s="97"/>
      <c r="R53" s="97"/>
      <c r="S53" s="97"/>
      <c r="T53" s="97"/>
      <c r="U53" s="97"/>
      <c r="V53" s="97"/>
      <c r="W53" s="97"/>
      <c r="X53" s="97"/>
      <c r="Y53" s="97"/>
      <c r="Z53" s="97"/>
      <c r="AA53" s="98"/>
    </row>
    <row r="54" spans="1:27" ht="11.1" customHeight="1">
      <c r="A54" s="69">
        <f>IF(B54&lt;&gt;"",COUNTA($B$19:B54),"")</f>
        <v>36</v>
      </c>
      <c r="B54" s="78" t="s">
        <v>98</v>
      </c>
      <c r="C54" s="161">
        <v>3250</v>
      </c>
      <c r="D54" s="161" t="s">
        <v>8</v>
      </c>
      <c r="E54" s="161">
        <v>3250</v>
      </c>
      <c r="F54" s="161">
        <v>546</v>
      </c>
      <c r="G54" s="161">
        <v>1269</v>
      </c>
      <c r="H54" s="161">
        <v>697</v>
      </c>
      <c r="I54" s="161">
        <v>187</v>
      </c>
      <c r="J54" s="161">
        <v>363</v>
      </c>
      <c r="K54" s="161" t="s">
        <v>8</v>
      </c>
      <c r="L54" s="161">
        <v>187</v>
      </c>
      <c r="M54" s="161" t="s">
        <v>8</v>
      </c>
      <c r="N54" s="161" t="s">
        <v>8</v>
      </c>
    </row>
    <row r="55" spans="1:27" s="74" customFormat="1" ht="20.100000000000001" customHeight="1">
      <c r="A55" s="69" t="str">
        <f>IF(B55&lt;&gt;"",COUNTA($B$19:B55),"")</f>
        <v/>
      </c>
      <c r="B55" s="78"/>
      <c r="C55" s="229" t="s">
        <v>53</v>
      </c>
      <c r="D55" s="230"/>
      <c r="E55" s="230"/>
      <c r="F55" s="230"/>
      <c r="G55" s="230"/>
      <c r="H55" s="230"/>
      <c r="I55" s="230" t="s">
        <v>53</v>
      </c>
      <c r="J55" s="230"/>
      <c r="K55" s="230"/>
      <c r="L55" s="230"/>
      <c r="M55" s="230"/>
      <c r="N55" s="230"/>
      <c r="O55" s="93"/>
      <c r="P55" s="93"/>
      <c r="Q55" s="93"/>
      <c r="R55" s="93"/>
      <c r="S55" s="93"/>
      <c r="T55" s="93"/>
      <c r="U55" s="93"/>
      <c r="V55" s="93"/>
      <c r="W55" s="93"/>
      <c r="X55" s="93"/>
      <c r="Y55" s="93"/>
      <c r="Z55" s="93"/>
      <c r="AA55" s="93"/>
    </row>
    <row r="56" spans="1:27" s="71" customFormat="1" ht="11.1" customHeight="1">
      <c r="A56" s="69">
        <f>IF(B56&lt;&gt;"",COUNTA($B$19:B56),"")</f>
        <v>37</v>
      </c>
      <c r="B56" s="78" t="s">
        <v>70</v>
      </c>
      <c r="C56" s="164">
        <v>79.75</v>
      </c>
      <c r="D56" s="164">
        <v>71.2</v>
      </c>
      <c r="E56" s="164">
        <v>27.17</v>
      </c>
      <c r="F56" s="164">
        <v>7.53</v>
      </c>
      <c r="G56" s="164">
        <v>7.7</v>
      </c>
      <c r="H56" s="164">
        <v>4.32</v>
      </c>
      <c r="I56" s="164">
        <v>21.64</v>
      </c>
      <c r="J56" s="164">
        <v>39.03</v>
      </c>
      <c r="K56" s="164">
        <v>33.42</v>
      </c>
      <c r="L56" s="164">
        <v>54.07</v>
      </c>
      <c r="M56" s="164">
        <v>18.29</v>
      </c>
      <c r="N56" s="164">
        <v>43.69</v>
      </c>
      <c r="O56" s="95"/>
      <c r="P56" s="95"/>
      <c r="Q56" s="95"/>
      <c r="R56" s="95"/>
      <c r="S56" s="95"/>
      <c r="T56" s="95"/>
      <c r="U56" s="95"/>
      <c r="V56" s="95"/>
      <c r="W56" s="95"/>
      <c r="X56" s="95"/>
      <c r="Y56" s="95"/>
      <c r="Z56" s="95"/>
      <c r="AA56" s="96"/>
    </row>
    <row r="57" spans="1:27" s="71" customFormat="1" ht="11.1" customHeight="1">
      <c r="A57" s="69">
        <f>IF(B57&lt;&gt;"",COUNTA($B$19:B57),"")</f>
        <v>38</v>
      </c>
      <c r="B57" s="78" t="s">
        <v>71</v>
      </c>
      <c r="C57" s="164">
        <v>85.04</v>
      </c>
      <c r="D57" s="164">
        <v>48.44</v>
      </c>
      <c r="E57" s="164">
        <v>66.47</v>
      </c>
      <c r="F57" s="164">
        <v>91.47</v>
      </c>
      <c r="G57" s="164">
        <v>80.16</v>
      </c>
      <c r="H57" s="164">
        <v>75.739999999999995</v>
      </c>
      <c r="I57" s="164">
        <v>73.11</v>
      </c>
      <c r="J57" s="164">
        <v>60.24</v>
      </c>
      <c r="K57" s="164">
        <v>72.8</v>
      </c>
      <c r="L57" s="164">
        <v>42.13</v>
      </c>
      <c r="M57" s="164">
        <v>0.3</v>
      </c>
      <c r="N57" s="164">
        <v>26.92</v>
      </c>
      <c r="O57" s="95"/>
      <c r="P57" s="95"/>
      <c r="Q57" s="95"/>
      <c r="R57" s="95"/>
      <c r="S57" s="95"/>
      <c r="T57" s="95"/>
      <c r="U57" s="95"/>
      <c r="V57" s="95"/>
      <c r="W57" s="95"/>
      <c r="X57" s="95"/>
      <c r="Y57" s="95"/>
      <c r="Z57" s="95"/>
      <c r="AA57" s="96"/>
    </row>
    <row r="58" spans="1:27" s="71" customFormat="1" ht="21.6" customHeight="1">
      <c r="A58" s="69">
        <f>IF(B58&lt;&gt;"",COUNTA($B$19:B58),"")</f>
        <v>39</v>
      </c>
      <c r="B58" s="79" t="s">
        <v>628</v>
      </c>
      <c r="C58" s="164" t="s">
        <v>8</v>
      </c>
      <c r="D58" s="164" t="s">
        <v>8</v>
      </c>
      <c r="E58" s="164" t="s">
        <v>8</v>
      </c>
      <c r="F58" s="164" t="s">
        <v>8</v>
      </c>
      <c r="G58" s="164" t="s">
        <v>8</v>
      </c>
      <c r="H58" s="164" t="s">
        <v>8</v>
      </c>
      <c r="I58" s="164" t="s">
        <v>8</v>
      </c>
      <c r="J58" s="164" t="s">
        <v>8</v>
      </c>
      <c r="K58" s="164" t="s">
        <v>8</v>
      </c>
      <c r="L58" s="164" t="s">
        <v>8</v>
      </c>
      <c r="M58" s="164" t="s">
        <v>8</v>
      </c>
      <c r="N58" s="164" t="s">
        <v>8</v>
      </c>
      <c r="O58" s="95"/>
      <c r="P58" s="95"/>
      <c r="Q58" s="95"/>
      <c r="R58" s="95"/>
      <c r="S58" s="95"/>
      <c r="T58" s="95"/>
      <c r="U58" s="95"/>
      <c r="V58" s="95"/>
      <c r="W58" s="95"/>
      <c r="X58" s="95"/>
      <c r="Y58" s="95"/>
      <c r="Z58" s="95"/>
      <c r="AA58" s="96"/>
    </row>
    <row r="59" spans="1:27" s="71" customFormat="1" ht="11.1" customHeight="1">
      <c r="A59" s="69">
        <f>IF(B59&lt;&gt;"",COUNTA($B$19:B59),"")</f>
        <v>40</v>
      </c>
      <c r="B59" s="78" t="s">
        <v>72</v>
      </c>
      <c r="C59" s="164">
        <v>0.18</v>
      </c>
      <c r="D59" s="164" t="s">
        <v>8</v>
      </c>
      <c r="E59" s="164">
        <v>0.22</v>
      </c>
      <c r="F59" s="164">
        <v>0.54</v>
      </c>
      <c r="G59" s="164">
        <v>0.46</v>
      </c>
      <c r="H59" s="164">
        <v>0.34</v>
      </c>
      <c r="I59" s="164">
        <v>0.06</v>
      </c>
      <c r="J59" s="164">
        <v>0.27</v>
      </c>
      <c r="K59" s="164">
        <v>7.0000000000000007E-2</v>
      </c>
      <c r="L59" s="164">
        <v>0.01</v>
      </c>
      <c r="M59" s="164" t="s">
        <v>8</v>
      </c>
      <c r="N59" s="164" t="s">
        <v>8</v>
      </c>
      <c r="O59" s="95"/>
      <c r="P59" s="95"/>
      <c r="Q59" s="95"/>
      <c r="R59" s="95"/>
      <c r="S59" s="95"/>
      <c r="T59" s="95"/>
      <c r="U59" s="95"/>
      <c r="V59" s="95"/>
      <c r="W59" s="95"/>
      <c r="X59" s="95"/>
      <c r="Y59" s="95"/>
      <c r="Z59" s="95"/>
      <c r="AA59" s="96"/>
    </row>
    <row r="60" spans="1:27" s="71" customFormat="1" ht="11.1" customHeight="1">
      <c r="A60" s="69">
        <f>IF(B60&lt;&gt;"",COUNTA($B$19:B60),"")</f>
        <v>41</v>
      </c>
      <c r="B60" s="78" t="s">
        <v>73</v>
      </c>
      <c r="C60" s="164">
        <v>86.73</v>
      </c>
      <c r="D60" s="164">
        <v>194.6</v>
      </c>
      <c r="E60" s="164">
        <v>21.78</v>
      </c>
      <c r="F60" s="164">
        <v>9.1199999999999992</v>
      </c>
      <c r="G60" s="164">
        <v>12.72</v>
      </c>
      <c r="H60" s="164">
        <v>16.53</v>
      </c>
      <c r="I60" s="164">
        <v>9.9</v>
      </c>
      <c r="J60" s="164">
        <v>25.59</v>
      </c>
      <c r="K60" s="164">
        <v>14.55</v>
      </c>
      <c r="L60" s="164">
        <v>41.88</v>
      </c>
      <c r="M60" s="164">
        <v>0.2</v>
      </c>
      <c r="N60" s="164">
        <v>39.71</v>
      </c>
      <c r="O60" s="95"/>
      <c r="P60" s="95"/>
      <c r="Q60" s="95"/>
      <c r="R60" s="95"/>
      <c r="S60" s="95"/>
      <c r="T60" s="95"/>
      <c r="U60" s="95"/>
      <c r="V60" s="95"/>
      <c r="W60" s="95"/>
      <c r="X60" s="95"/>
      <c r="Y60" s="95"/>
      <c r="Z60" s="95"/>
      <c r="AA60" s="96"/>
    </row>
    <row r="61" spans="1:27" s="71" customFormat="1" ht="11.1" customHeight="1">
      <c r="A61" s="69">
        <f>IF(B61&lt;&gt;"",COUNTA($B$19:B61),"")</f>
        <v>42</v>
      </c>
      <c r="B61" s="78" t="s">
        <v>74</v>
      </c>
      <c r="C61" s="164">
        <v>3.75</v>
      </c>
      <c r="D61" s="164">
        <v>0.1</v>
      </c>
      <c r="E61" s="164">
        <v>2.5099999999999998</v>
      </c>
      <c r="F61" s="164">
        <v>0.38</v>
      </c>
      <c r="G61" s="164">
        <v>0.38</v>
      </c>
      <c r="H61" s="164">
        <v>0.19</v>
      </c>
      <c r="I61" s="164">
        <v>0.5</v>
      </c>
      <c r="J61" s="164">
        <v>2.33</v>
      </c>
      <c r="K61" s="164" t="s">
        <v>8</v>
      </c>
      <c r="L61" s="164">
        <v>8.69</v>
      </c>
      <c r="M61" s="164">
        <v>0.79</v>
      </c>
      <c r="N61" s="164">
        <v>1.62</v>
      </c>
      <c r="O61" s="95"/>
      <c r="P61" s="95"/>
      <c r="Q61" s="95"/>
      <c r="R61" s="95"/>
      <c r="S61" s="95"/>
      <c r="T61" s="95"/>
      <c r="U61" s="95"/>
      <c r="V61" s="95"/>
      <c r="W61" s="95"/>
      <c r="X61" s="95"/>
      <c r="Y61" s="95"/>
      <c r="Z61" s="95"/>
      <c r="AA61" s="96"/>
    </row>
    <row r="62" spans="1:27" s="71" customFormat="1" ht="20.100000000000001" customHeight="1">
      <c r="A62" s="70">
        <f>IF(B62&lt;&gt;"",COUNTA($B$19:B62),"")</f>
        <v>43</v>
      </c>
      <c r="B62" s="80" t="s">
        <v>75</v>
      </c>
      <c r="C62" s="165">
        <v>247.95</v>
      </c>
      <c r="D62" s="165">
        <v>314.14</v>
      </c>
      <c r="E62" s="165">
        <v>113.13</v>
      </c>
      <c r="F62" s="165">
        <v>108.28</v>
      </c>
      <c r="G62" s="165">
        <v>100.65</v>
      </c>
      <c r="H62" s="165">
        <v>96.74</v>
      </c>
      <c r="I62" s="165">
        <v>104.2</v>
      </c>
      <c r="J62" s="165">
        <v>122.8</v>
      </c>
      <c r="K62" s="165">
        <v>120.83</v>
      </c>
      <c r="L62" s="165">
        <v>129.4</v>
      </c>
      <c r="M62" s="165">
        <v>18</v>
      </c>
      <c r="N62" s="165">
        <v>108.7</v>
      </c>
      <c r="O62" s="95"/>
      <c r="P62" s="95"/>
      <c r="Q62" s="95"/>
      <c r="R62" s="95"/>
      <c r="S62" s="95"/>
      <c r="T62" s="95"/>
      <c r="U62" s="95"/>
      <c r="V62" s="95"/>
      <c r="W62" s="95"/>
      <c r="X62" s="95"/>
      <c r="Y62" s="95"/>
      <c r="Z62" s="95"/>
      <c r="AA62" s="96"/>
    </row>
    <row r="63" spans="1:27" s="71" customFormat="1" ht="21.6" customHeight="1">
      <c r="A63" s="69">
        <f>IF(B63&lt;&gt;"",COUNTA($B$19:B63),"")</f>
        <v>44</v>
      </c>
      <c r="B63" s="79" t="s">
        <v>76</v>
      </c>
      <c r="C63" s="164">
        <v>182.83</v>
      </c>
      <c r="D63" s="164">
        <v>231.77</v>
      </c>
      <c r="E63" s="164">
        <v>141.79</v>
      </c>
      <c r="F63" s="164">
        <v>128.08000000000001</v>
      </c>
      <c r="G63" s="164">
        <v>126.55</v>
      </c>
      <c r="H63" s="164">
        <v>135.01</v>
      </c>
      <c r="I63" s="164">
        <v>99.53</v>
      </c>
      <c r="J63" s="164">
        <v>243.09</v>
      </c>
      <c r="K63" s="164">
        <v>178.36</v>
      </c>
      <c r="L63" s="164">
        <v>90.25</v>
      </c>
      <c r="M63" s="164">
        <v>0.82</v>
      </c>
      <c r="N63" s="164">
        <v>29.16</v>
      </c>
      <c r="O63" s="95"/>
      <c r="P63" s="95"/>
      <c r="Q63" s="95"/>
      <c r="R63" s="95"/>
      <c r="S63" s="95"/>
      <c r="T63" s="95"/>
      <c r="U63" s="95"/>
      <c r="V63" s="95"/>
      <c r="W63" s="95"/>
      <c r="X63" s="95"/>
      <c r="Y63" s="95"/>
      <c r="Z63" s="95"/>
      <c r="AA63" s="96"/>
    </row>
    <row r="64" spans="1:27" s="71" customFormat="1" ht="11.1" customHeight="1">
      <c r="A64" s="69">
        <f>IF(B64&lt;&gt;"",COUNTA($B$19:B64),"")</f>
        <v>45</v>
      </c>
      <c r="B64" s="78" t="s">
        <v>77</v>
      </c>
      <c r="C64" s="164">
        <v>149.51</v>
      </c>
      <c r="D64" s="164">
        <v>163.81</v>
      </c>
      <c r="E64" s="164">
        <v>119.46</v>
      </c>
      <c r="F64" s="164">
        <v>124.95</v>
      </c>
      <c r="G64" s="164">
        <v>114.44</v>
      </c>
      <c r="H64" s="164">
        <v>123.19</v>
      </c>
      <c r="I64" s="164">
        <v>89.66</v>
      </c>
      <c r="J64" s="164">
        <v>200.16</v>
      </c>
      <c r="K64" s="164">
        <v>127.99</v>
      </c>
      <c r="L64" s="164">
        <v>69.95</v>
      </c>
      <c r="M64" s="164">
        <v>0.57999999999999996</v>
      </c>
      <c r="N64" s="164">
        <v>26.36</v>
      </c>
      <c r="O64" s="95"/>
      <c r="P64" s="95"/>
      <c r="Q64" s="95"/>
      <c r="R64" s="95"/>
      <c r="S64" s="95"/>
      <c r="T64" s="95"/>
      <c r="U64" s="95"/>
      <c r="V64" s="95"/>
      <c r="W64" s="95"/>
      <c r="X64" s="95"/>
      <c r="Y64" s="95"/>
      <c r="Z64" s="95"/>
      <c r="AA64" s="96"/>
    </row>
    <row r="65" spans="1:27" s="71" customFormat="1" ht="11.1" customHeight="1">
      <c r="A65" s="69">
        <f>IF(B65&lt;&gt;"",COUNTA($B$19:B65),"")</f>
        <v>46</v>
      </c>
      <c r="B65" s="78" t="s">
        <v>78</v>
      </c>
      <c r="C65" s="164">
        <v>0.01</v>
      </c>
      <c r="D65" s="164" t="s">
        <v>8</v>
      </c>
      <c r="E65" s="164">
        <v>0.02</v>
      </c>
      <c r="F65" s="164">
        <v>0.03</v>
      </c>
      <c r="G65" s="164">
        <v>0.04</v>
      </c>
      <c r="H65" s="164" t="s">
        <v>8</v>
      </c>
      <c r="I65" s="164">
        <v>0.09</v>
      </c>
      <c r="J65" s="164" t="s">
        <v>8</v>
      </c>
      <c r="K65" s="164" t="s">
        <v>8</v>
      </c>
      <c r="L65" s="164" t="s">
        <v>8</v>
      </c>
      <c r="M65" s="164" t="s">
        <v>8</v>
      </c>
      <c r="N65" s="164" t="s">
        <v>8</v>
      </c>
      <c r="O65" s="95"/>
      <c r="P65" s="95"/>
      <c r="Q65" s="95"/>
      <c r="R65" s="95"/>
      <c r="S65" s="95"/>
      <c r="T65" s="95"/>
      <c r="U65" s="95"/>
      <c r="V65" s="95"/>
      <c r="W65" s="95"/>
      <c r="X65" s="95"/>
      <c r="Y65" s="95"/>
      <c r="Z65" s="95"/>
      <c r="AA65" s="96"/>
    </row>
    <row r="66" spans="1:27" s="71" customFormat="1" ht="11.1" customHeight="1">
      <c r="A66" s="69">
        <f>IF(B66&lt;&gt;"",COUNTA($B$19:B66),"")</f>
        <v>47</v>
      </c>
      <c r="B66" s="78" t="s">
        <v>79</v>
      </c>
      <c r="C66" s="164">
        <v>31.75</v>
      </c>
      <c r="D66" s="164">
        <v>82.78</v>
      </c>
      <c r="E66" s="164">
        <v>8.8000000000000007</v>
      </c>
      <c r="F66" s="164">
        <v>0.97</v>
      </c>
      <c r="G66" s="164">
        <v>3.52</v>
      </c>
      <c r="H66" s="164">
        <v>0.44</v>
      </c>
      <c r="I66" s="164">
        <v>14.8</v>
      </c>
      <c r="J66" s="164">
        <v>2.38</v>
      </c>
      <c r="K66" s="164">
        <v>1.56</v>
      </c>
      <c r="L66" s="164">
        <v>25.9</v>
      </c>
      <c r="M66" s="164" t="s">
        <v>8</v>
      </c>
      <c r="N66" s="164">
        <v>11.07</v>
      </c>
      <c r="O66" s="95"/>
      <c r="P66" s="95"/>
      <c r="Q66" s="95"/>
      <c r="R66" s="95"/>
      <c r="S66" s="95"/>
      <c r="T66" s="95"/>
      <c r="U66" s="95"/>
      <c r="V66" s="95"/>
      <c r="W66" s="95"/>
      <c r="X66" s="95"/>
      <c r="Y66" s="95"/>
      <c r="Z66" s="95"/>
      <c r="AA66" s="96"/>
    </row>
    <row r="67" spans="1:27" s="71" customFormat="1" ht="11.1" customHeight="1">
      <c r="A67" s="69">
        <f>IF(B67&lt;&gt;"",COUNTA($B$19:B67),"")</f>
        <v>48</v>
      </c>
      <c r="B67" s="78" t="s">
        <v>74</v>
      </c>
      <c r="C67" s="164">
        <v>1.88</v>
      </c>
      <c r="D67" s="164" t="s">
        <v>8</v>
      </c>
      <c r="E67" s="164">
        <v>2.25</v>
      </c>
      <c r="F67" s="164">
        <v>9.18</v>
      </c>
      <c r="G67" s="164">
        <v>4.58</v>
      </c>
      <c r="H67" s="164">
        <v>5.54</v>
      </c>
      <c r="I67" s="164" t="s">
        <v>8</v>
      </c>
      <c r="J67" s="164">
        <v>0.09</v>
      </c>
      <c r="K67" s="164">
        <v>0.2</v>
      </c>
      <c r="L67" s="164">
        <v>0.08</v>
      </c>
      <c r="M67" s="164" t="s">
        <v>8</v>
      </c>
      <c r="N67" s="164">
        <v>7.0000000000000007E-2</v>
      </c>
      <c r="O67" s="95"/>
      <c r="P67" s="95"/>
      <c r="Q67" s="95"/>
      <c r="R67" s="95"/>
      <c r="S67" s="95"/>
      <c r="T67" s="95"/>
      <c r="U67" s="95"/>
      <c r="V67" s="95"/>
      <c r="W67" s="95"/>
      <c r="X67" s="95"/>
      <c r="Y67" s="95"/>
      <c r="Z67" s="95"/>
      <c r="AA67" s="96"/>
    </row>
    <row r="68" spans="1:27" s="71" customFormat="1" ht="20.100000000000001" customHeight="1">
      <c r="A68" s="70">
        <f>IF(B68&lt;&gt;"",COUNTA($B$19:B68),"")</f>
        <v>49</v>
      </c>
      <c r="B68" s="80" t="s">
        <v>80</v>
      </c>
      <c r="C68" s="165">
        <v>212.72</v>
      </c>
      <c r="D68" s="165">
        <v>314.55</v>
      </c>
      <c r="E68" s="165">
        <v>148.36000000000001</v>
      </c>
      <c r="F68" s="165">
        <v>119.89</v>
      </c>
      <c r="G68" s="165">
        <v>125.53</v>
      </c>
      <c r="H68" s="165">
        <v>129.91</v>
      </c>
      <c r="I68" s="165">
        <v>114.42</v>
      </c>
      <c r="J68" s="165">
        <v>245.37</v>
      </c>
      <c r="K68" s="165">
        <v>179.73</v>
      </c>
      <c r="L68" s="165">
        <v>116.06</v>
      </c>
      <c r="M68" s="165">
        <v>0.82</v>
      </c>
      <c r="N68" s="165">
        <v>40.159999999999997</v>
      </c>
      <c r="O68" s="95"/>
      <c r="P68" s="95"/>
      <c r="Q68" s="95"/>
      <c r="R68" s="95"/>
      <c r="S68" s="95"/>
      <c r="T68" s="95"/>
      <c r="U68" s="95"/>
      <c r="V68" s="95"/>
      <c r="W68" s="95"/>
      <c r="X68" s="95"/>
      <c r="Y68" s="95"/>
      <c r="Z68" s="95"/>
      <c r="AA68" s="96"/>
    </row>
    <row r="69" spans="1:27" s="71" customFormat="1" ht="20.100000000000001" customHeight="1">
      <c r="A69" s="70">
        <f>IF(B69&lt;&gt;"",COUNTA($B$19:B69),"")</f>
        <v>50</v>
      </c>
      <c r="B69" s="80" t="s">
        <v>81</v>
      </c>
      <c r="C69" s="165">
        <v>460.68</v>
      </c>
      <c r="D69" s="165">
        <v>628.67999999999995</v>
      </c>
      <c r="E69" s="165">
        <v>261.49</v>
      </c>
      <c r="F69" s="165">
        <v>228.17</v>
      </c>
      <c r="G69" s="165">
        <v>226.19</v>
      </c>
      <c r="H69" s="165">
        <v>226.64</v>
      </c>
      <c r="I69" s="165">
        <v>218.62</v>
      </c>
      <c r="J69" s="165">
        <v>368.17</v>
      </c>
      <c r="K69" s="165">
        <v>300.56</v>
      </c>
      <c r="L69" s="165">
        <v>245.46</v>
      </c>
      <c r="M69" s="165">
        <v>18.82</v>
      </c>
      <c r="N69" s="165">
        <v>148.87</v>
      </c>
      <c r="O69" s="95"/>
      <c r="P69" s="95"/>
      <c r="Q69" s="95"/>
      <c r="R69" s="95"/>
      <c r="S69" s="95"/>
      <c r="T69" s="95"/>
      <c r="U69" s="95"/>
      <c r="V69" s="95"/>
      <c r="W69" s="95"/>
      <c r="X69" s="95"/>
      <c r="Y69" s="95"/>
      <c r="Z69" s="95"/>
      <c r="AA69" s="96"/>
    </row>
    <row r="70" spans="1:27" s="71" customFormat="1" ht="11.1" customHeight="1">
      <c r="A70" s="69">
        <f>IF(B70&lt;&gt;"",COUNTA($B$19:B70),"")</f>
        <v>51</v>
      </c>
      <c r="B70" s="78" t="s">
        <v>82</v>
      </c>
      <c r="C70" s="164" t="s">
        <v>8</v>
      </c>
      <c r="D70" s="164" t="s">
        <v>8</v>
      </c>
      <c r="E70" s="164" t="s">
        <v>8</v>
      </c>
      <c r="F70" s="164" t="s">
        <v>8</v>
      </c>
      <c r="G70" s="164" t="s">
        <v>8</v>
      </c>
      <c r="H70" s="164" t="s">
        <v>8</v>
      </c>
      <c r="I70" s="164" t="s">
        <v>8</v>
      </c>
      <c r="J70" s="164" t="s">
        <v>8</v>
      </c>
      <c r="K70" s="164" t="s">
        <v>8</v>
      </c>
      <c r="L70" s="164" t="s">
        <v>8</v>
      </c>
      <c r="M70" s="164" t="s">
        <v>8</v>
      </c>
      <c r="N70" s="164" t="s">
        <v>8</v>
      </c>
      <c r="O70" s="95"/>
      <c r="P70" s="95"/>
      <c r="Q70" s="95"/>
      <c r="R70" s="95"/>
      <c r="S70" s="95"/>
      <c r="T70" s="95"/>
      <c r="U70" s="95"/>
      <c r="V70" s="95"/>
      <c r="W70" s="95"/>
      <c r="X70" s="95"/>
      <c r="Y70" s="95"/>
      <c r="Z70" s="95"/>
      <c r="AA70" s="96"/>
    </row>
    <row r="71" spans="1:27" s="71" customFormat="1" ht="11.1" customHeight="1">
      <c r="A71" s="69">
        <f>IF(B71&lt;&gt;"",COUNTA($B$19:B71),"")</f>
        <v>52</v>
      </c>
      <c r="B71" s="78" t="s">
        <v>83</v>
      </c>
      <c r="C71" s="164" t="s">
        <v>8</v>
      </c>
      <c r="D71" s="164" t="s">
        <v>8</v>
      </c>
      <c r="E71" s="164" t="s">
        <v>8</v>
      </c>
      <c r="F71" s="164" t="s">
        <v>8</v>
      </c>
      <c r="G71" s="164" t="s">
        <v>8</v>
      </c>
      <c r="H71" s="164" t="s">
        <v>8</v>
      </c>
      <c r="I71" s="164" t="s">
        <v>8</v>
      </c>
      <c r="J71" s="164" t="s">
        <v>8</v>
      </c>
      <c r="K71" s="164" t="s">
        <v>8</v>
      </c>
      <c r="L71" s="164" t="s">
        <v>8</v>
      </c>
      <c r="M71" s="164" t="s">
        <v>8</v>
      </c>
      <c r="N71" s="164" t="s">
        <v>8</v>
      </c>
      <c r="O71" s="95"/>
      <c r="P71" s="95"/>
      <c r="Q71" s="95"/>
      <c r="R71" s="95"/>
      <c r="S71" s="95"/>
      <c r="T71" s="95"/>
      <c r="U71" s="95"/>
      <c r="V71" s="95"/>
      <c r="W71" s="95"/>
      <c r="X71" s="95"/>
      <c r="Y71" s="95"/>
      <c r="Z71" s="95"/>
      <c r="AA71" s="96"/>
    </row>
    <row r="72" spans="1:27" s="71" customFormat="1" ht="11.1" customHeight="1">
      <c r="A72" s="69">
        <f>IF(B72&lt;&gt;"",COUNTA($B$19:B72),"")</f>
        <v>53</v>
      </c>
      <c r="B72" s="78" t="s">
        <v>99</v>
      </c>
      <c r="C72" s="164" t="s">
        <v>8</v>
      </c>
      <c r="D72" s="164" t="s">
        <v>8</v>
      </c>
      <c r="E72" s="164" t="s">
        <v>8</v>
      </c>
      <c r="F72" s="164" t="s">
        <v>8</v>
      </c>
      <c r="G72" s="164" t="s">
        <v>8</v>
      </c>
      <c r="H72" s="164" t="s">
        <v>8</v>
      </c>
      <c r="I72" s="164" t="s">
        <v>8</v>
      </c>
      <c r="J72" s="164" t="s">
        <v>8</v>
      </c>
      <c r="K72" s="164" t="s">
        <v>8</v>
      </c>
      <c r="L72" s="164" t="s">
        <v>8</v>
      </c>
      <c r="M72" s="164" t="s">
        <v>8</v>
      </c>
      <c r="N72" s="164" t="s">
        <v>8</v>
      </c>
      <c r="O72" s="95"/>
      <c r="P72" s="95"/>
      <c r="Q72" s="95"/>
      <c r="R72" s="95"/>
      <c r="S72" s="95"/>
      <c r="T72" s="95"/>
      <c r="U72" s="95"/>
      <c r="V72" s="95"/>
      <c r="W72" s="95"/>
      <c r="X72" s="95"/>
      <c r="Y72" s="95"/>
      <c r="Z72" s="95"/>
      <c r="AA72" s="96"/>
    </row>
    <row r="73" spans="1:27" s="71" customFormat="1" ht="11.1" customHeight="1">
      <c r="A73" s="69">
        <f>IF(B73&lt;&gt;"",COUNTA($B$19:B73),"")</f>
        <v>54</v>
      </c>
      <c r="B73" s="78" t="s">
        <v>100</v>
      </c>
      <c r="C73" s="164" t="s">
        <v>8</v>
      </c>
      <c r="D73" s="164" t="s">
        <v>8</v>
      </c>
      <c r="E73" s="164" t="s">
        <v>8</v>
      </c>
      <c r="F73" s="164" t="s">
        <v>8</v>
      </c>
      <c r="G73" s="164" t="s">
        <v>8</v>
      </c>
      <c r="H73" s="164" t="s">
        <v>8</v>
      </c>
      <c r="I73" s="164" t="s">
        <v>8</v>
      </c>
      <c r="J73" s="164" t="s">
        <v>8</v>
      </c>
      <c r="K73" s="164" t="s">
        <v>8</v>
      </c>
      <c r="L73" s="164" t="s">
        <v>8</v>
      </c>
      <c r="M73" s="164" t="s">
        <v>8</v>
      </c>
      <c r="N73" s="164" t="s">
        <v>8</v>
      </c>
      <c r="O73" s="95"/>
      <c r="P73" s="95"/>
      <c r="Q73" s="95"/>
      <c r="R73" s="95"/>
      <c r="S73" s="95"/>
      <c r="T73" s="95"/>
      <c r="U73" s="95"/>
      <c r="V73" s="95"/>
      <c r="W73" s="95"/>
      <c r="X73" s="95"/>
      <c r="Y73" s="95"/>
      <c r="Z73" s="95"/>
      <c r="AA73" s="96"/>
    </row>
    <row r="74" spans="1:27" s="71" customFormat="1" ht="11.1" customHeight="1">
      <c r="A74" s="69">
        <f>IF(B74&lt;&gt;"",COUNTA($B$19:B74),"")</f>
        <v>55</v>
      </c>
      <c r="B74" s="78" t="s">
        <v>27</v>
      </c>
      <c r="C74" s="164" t="s">
        <v>8</v>
      </c>
      <c r="D74" s="164" t="s">
        <v>8</v>
      </c>
      <c r="E74" s="164" t="s">
        <v>8</v>
      </c>
      <c r="F74" s="164" t="s">
        <v>8</v>
      </c>
      <c r="G74" s="164" t="s">
        <v>8</v>
      </c>
      <c r="H74" s="164" t="s">
        <v>8</v>
      </c>
      <c r="I74" s="164" t="s">
        <v>8</v>
      </c>
      <c r="J74" s="164" t="s">
        <v>8</v>
      </c>
      <c r="K74" s="164" t="s">
        <v>8</v>
      </c>
      <c r="L74" s="164" t="s">
        <v>8</v>
      </c>
      <c r="M74" s="164" t="s">
        <v>8</v>
      </c>
      <c r="N74" s="164" t="s">
        <v>8</v>
      </c>
      <c r="O74" s="95"/>
      <c r="P74" s="95"/>
      <c r="Q74" s="95"/>
      <c r="R74" s="95"/>
      <c r="S74" s="95"/>
      <c r="T74" s="95"/>
      <c r="U74" s="95"/>
      <c r="V74" s="95"/>
      <c r="W74" s="95"/>
      <c r="X74" s="95"/>
      <c r="Y74" s="95"/>
      <c r="Z74" s="95"/>
      <c r="AA74" s="96"/>
    </row>
    <row r="75" spans="1:27" s="71" customFormat="1" ht="21.6" customHeight="1">
      <c r="A75" s="69">
        <f>IF(B75&lt;&gt;"",COUNTA($B$19:B75),"")</f>
        <v>56</v>
      </c>
      <c r="B75" s="79" t="s">
        <v>84</v>
      </c>
      <c r="C75" s="164" t="s">
        <v>8</v>
      </c>
      <c r="D75" s="164" t="s">
        <v>8</v>
      </c>
      <c r="E75" s="164" t="s">
        <v>8</v>
      </c>
      <c r="F75" s="164" t="s">
        <v>8</v>
      </c>
      <c r="G75" s="164" t="s">
        <v>8</v>
      </c>
      <c r="H75" s="164" t="s">
        <v>8</v>
      </c>
      <c r="I75" s="164" t="s">
        <v>8</v>
      </c>
      <c r="J75" s="164" t="s">
        <v>8</v>
      </c>
      <c r="K75" s="164" t="s">
        <v>8</v>
      </c>
      <c r="L75" s="164" t="s">
        <v>8</v>
      </c>
      <c r="M75" s="164" t="s">
        <v>8</v>
      </c>
      <c r="N75" s="164" t="s">
        <v>8</v>
      </c>
      <c r="O75" s="95"/>
      <c r="P75" s="95"/>
      <c r="Q75" s="95"/>
      <c r="R75" s="95"/>
      <c r="S75" s="95"/>
      <c r="T75" s="95"/>
      <c r="U75" s="95"/>
      <c r="V75" s="95"/>
      <c r="W75" s="95"/>
      <c r="X75" s="95"/>
      <c r="Y75" s="95"/>
      <c r="Z75" s="95"/>
      <c r="AA75" s="96"/>
    </row>
    <row r="76" spans="1:27" s="71" customFormat="1" ht="21.6" customHeight="1">
      <c r="A76" s="69">
        <f>IF(B76&lt;&gt;"",COUNTA($B$19:B76),"")</f>
        <v>57</v>
      </c>
      <c r="B76" s="79" t="s">
        <v>85</v>
      </c>
      <c r="C76" s="164">
        <v>13.45</v>
      </c>
      <c r="D76" s="164">
        <v>19.5</v>
      </c>
      <c r="E76" s="164">
        <v>3.01</v>
      </c>
      <c r="F76" s="164">
        <v>2.1</v>
      </c>
      <c r="G76" s="164">
        <v>1.23</v>
      </c>
      <c r="H76" s="164">
        <v>2.65</v>
      </c>
      <c r="I76" s="164">
        <v>2.81</v>
      </c>
      <c r="J76" s="164">
        <v>1.34</v>
      </c>
      <c r="K76" s="164">
        <v>13.85</v>
      </c>
      <c r="L76" s="164">
        <v>0.82</v>
      </c>
      <c r="M76" s="164" t="s">
        <v>8</v>
      </c>
      <c r="N76" s="164">
        <v>9.02</v>
      </c>
      <c r="O76" s="95"/>
      <c r="P76" s="95"/>
      <c r="Q76" s="95"/>
      <c r="R76" s="95"/>
      <c r="S76" s="95"/>
      <c r="T76" s="95"/>
      <c r="U76" s="95"/>
      <c r="V76" s="95"/>
      <c r="W76" s="95"/>
      <c r="X76" s="95"/>
      <c r="Y76" s="95"/>
      <c r="Z76" s="95"/>
      <c r="AA76" s="96"/>
    </row>
    <row r="77" spans="1:27" s="71" customFormat="1" ht="21.6" customHeight="1">
      <c r="A77" s="69">
        <f>IF(B77&lt;&gt;"",COUNTA($B$19:B77),"")</f>
        <v>58</v>
      </c>
      <c r="B77" s="79" t="s">
        <v>86</v>
      </c>
      <c r="C77" s="164">
        <v>0.87</v>
      </c>
      <c r="D77" s="164">
        <v>3.08</v>
      </c>
      <c r="E77" s="164">
        <v>0.27</v>
      </c>
      <c r="F77" s="164">
        <v>0.1</v>
      </c>
      <c r="G77" s="164" t="s">
        <v>8</v>
      </c>
      <c r="H77" s="164">
        <v>0.51</v>
      </c>
      <c r="I77" s="164" t="s">
        <v>8</v>
      </c>
      <c r="J77" s="164" t="s">
        <v>8</v>
      </c>
      <c r="K77" s="164">
        <v>0.38</v>
      </c>
      <c r="L77" s="164">
        <v>0.55000000000000004</v>
      </c>
      <c r="M77" s="164" t="s">
        <v>8</v>
      </c>
      <c r="N77" s="164">
        <v>0.09</v>
      </c>
      <c r="O77" s="95"/>
      <c r="P77" s="95"/>
      <c r="Q77" s="95"/>
      <c r="R77" s="95"/>
      <c r="S77" s="95"/>
      <c r="T77" s="95"/>
      <c r="U77" s="95"/>
      <c r="V77" s="95"/>
      <c r="W77" s="95"/>
      <c r="X77" s="95"/>
      <c r="Y77" s="95"/>
      <c r="Z77" s="95"/>
      <c r="AA77" s="96"/>
    </row>
    <row r="78" spans="1:27" s="71" customFormat="1" ht="11.1" customHeight="1">
      <c r="A78" s="69">
        <f>IF(B78&lt;&gt;"",COUNTA($B$19:B78),"")</f>
        <v>59</v>
      </c>
      <c r="B78" s="78" t="s">
        <v>87</v>
      </c>
      <c r="C78" s="164">
        <v>34.51</v>
      </c>
      <c r="D78" s="164">
        <v>46.35</v>
      </c>
      <c r="E78" s="164">
        <v>13.71</v>
      </c>
      <c r="F78" s="164">
        <v>6.58</v>
      </c>
      <c r="G78" s="164">
        <v>4.7300000000000004</v>
      </c>
      <c r="H78" s="164">
        <v>10.54</v>
      </c>
      <c r="I78" s="164">
        <v>7.91</v>
      </c>
      <c r="J78" s="164">
        <v>16.260000000000002</v>
      </c>
      <c r="K78" s="164">
        <v>17.5</v>
      </c>
      <c r="L78" s="164">
        <v>22.94</v>
      </c>
      <c r="M78" s="164">
        <v>0.21</v>
      </c>
      <c r="N78" s="164">
        <v>17.920000000000002</v>
      </c>
      <c r="O78" s="95"/>
      <c r="P78" s="95"/>
      <c r="Q78" s="95"/>
      <c r="R78" s="95"/>
      <c r="S78" s="95"/>
      <c r="T78" s="95"/>
      <c r="U78" s="95"/>
      <c r="V78" s="95"/>
      <c r="W78" s="95"/>
      <c r="X78" s="95"/>
      <c r="Y78" s="95"/>
      <c r="Z78" s="95"/>
      <c r="AA78" s="96"/>
    </row>
    <row r="79" spans="1:27" s="71" customFormat="1" ht="11.1" customHeight="1">
      <c r="A79" s="69">
        <f>IF(B79&lt;&gt;"",COUNTA($B$19:B79),"")</f>
        <v>60</v>
      </c>
      <c r="B79" s="78" t="s">
        <v>88</v>
      </c>
      <c r="C79" s="164">
        <v>32.15</v>
      </c>
      <c r="D79" s="164">
        <v>63.32</v>
      </c>
      <c r="E79" s="164">
        <v>21.48</v>
      </c>
      <c r="F79" s="164">
        <v>47.64</v>
      </c>
      <c r="G79" s="164">
        <v>32.86</v>
      </c>
      <c r="H79" s="164">
        <v>26.08</v>
      </c>
      <c r="I79" s="164">
        <v>19.95</v>
      </c>
      <c r="J79" s="164">
        <v>9.9</v>
      </c>
      <c r="K79" s="164">
        <v>11.26</v>
      </c>
      <c r="L79" s="164">
        <v>18.34</v>
      </c>
      <c r="M79" s="164">
        <v>0.93</v>
      </c>
      <c r="N79" s="164">
        <v>2.85</v>
      </c>
      <c r="O79" s="95"/>
      <c r="P79" s="95"/>
      <c r="Q79" s="95"/>
      <c r="R79" s="95"/>
      <c r="S79" s="95"/>
      <c r="T79" s="95"/>
      <c r="U79" s="95"/>
      <c r="V79" s="95"/>
      <c r="W79" s="95"/>
      <c r="X79" s="95"/>
      <c r="Y79" s="95"/>
      <c r="Z79" s="95"/>
      <c r="AA79" s="96"/>
    </row>
    <row r="80" spans="1:27" s="71" customFormat="1" ht="11.1" customHeight="1">
      <c r="A80" s="69">
        <f>IF(B80&lt;&gt;"",COUNTA($B$19:B80),"")</f>
        <v>61</v>
      </c>
      <c r="B80" s="78" t="s">
        <v>74</v>
      </c>
      <c r="C80" s="164">
        <v>3.75</v>
      </c>
      <c r="D80" s="164">
        <v>0.1</v>
      </c>
      <c r="E80" s="164">
        <v>2.5099999999999998</v>
      </c>
      <c r="F80" s="164">
        <v>0.38</v>
      </c>
      <c r="G80" s="164">
        <v>0.38</v>
      </c>
      <c r="H80" s="164">
        <v>0.19</v>
      </c>
      <c r="I80" s="164">
        <v>0.5</v>
      </c>
      <c r="J80" s="164">
        <v>2.33</v>
      </c>
      <c r="K80" s="164" t="s">
        <v>8</v>
      </c>
      <c r="L80" s="164">
        <v>8.69</v>
      </c>
      <c r="M80" s="164">
        <v>0.79</v>
      </c>
      <c r="N80" s="164">
        <v>1.62</v>
      </c>
      <c r="O80" s="95"/>
      <c r="P80" s="95"/>
      <c r="Q80" s="95"/>
      <c r="R80" s="95"/>
      <c r="S80" s="95"/>
      <c r="T80" s="95"/>
      <c r="U80" s="95"/>
      <c r="V80" s="95"/>
      <c r="W80" s="95"/>
      <c r="X80" s="95"/>
      <c r="Y80" s="95"/>
      <c r="Z80" s="95"/>
      <c r="AA80" s="96"/>
    </row>
    <row r="81" spans="1:27" s="71" customFormat="1" ht="20.100000000000001" customHeight="1">
      <c r="A81" s="70">
        <f>IF(B81&lt;&gt;"",COUNTA($B$19:B81),"")</f>
        <v>62</v>
      </c>
      <c r="B81" s="80" t="s">
        <v>89</v>
      </c>
      <c r="C81" s="165">
        <v>77.22</v>
      </c>
      <c r="D81" s="165">
        <v>132.13999999999999</v>
      </c>
      <c r="E81" s="165">
        <v>35.96</v>
      </c>
      <c r="F81" s="165">
        <v>56.03</v>
      </c>
      <c r="G81" s="165">
        <v>38.43</v>
      </c>
      <c r="H81" s="165">
        <v>39.590000000000003</v>
      </c>
      <c r="I81" s="165">
        <v>30.18</v>
      </c>
      <c r="J81" s="165">
        <v>25.17</v>
      </c>
      <c r="K81" s="165">
        <v>42.98</v>
      </c>
      <c r="L81" s="165">
        <v>33.950000000000003</v>
      </c>
      <c r="M81" s="165">
        <v>0.36</v>
      </c>
      <c r="N81" s="165">
        <v>28.26</v>
      </c>
      <c r="O81" s="95"/>
      <c r="P81" s="95"/>
      <c r="Q81" s="95"/>
      <c r="R81" s="95"/>
      <c r="S81" s="95"/>
      <c r="T81" s="95"/>
      <c r="U81" s="95"/>
      <c r="V81" s="95"/>
      <c r="W81" s="95"/>
      <c r="X81" s="95"/>
      <c r="Y81" s="95"/>
      <c r="Z81" s="95"/>
      <c r="AA81" s="96"/>
    </row>
    <row r="82" spans="1:27" s="87" customFormat="1" ht="11.1" customHeight="1">
      <c r="A82" s="69">
        <f>IF(B82&lt;&gt;"",COUNTA($B$19:B82),"")</f>
        <v>63</v>
      </c>
      <c r="B82" s="78" t="s">
        <v>90</v>
      </c>
      <c r="C82" s="164">
        <v>58.65</v>
      </c>
      <c r="D82" s="164">
        <v>85.74</v>
      </c>
      <c r="E82" s="164">
        <v>41.31</v>
      </c>
      <c r="F82" s="164">
        <v>47.41</v>
      </c>
      <c r="G82" s="164">
        <v>40.69</v>
      </c>
      <c r="H82" s="164">
        <v>39.9</v>
      </c>
      <c r="I82" s="164">
        <v>27.08</v>
      </c>
      <c r="J82" s="164">
        <v>90.24</v>
      </c>
      <c r="K82" s="164">
        <v>36.36</v>
      </c>
      <c r="L82" s="164">
        <v>14.9</v>
      </c>
      <c r="M82" s="164" t="s">
        <v>8</v>
      </c>
      <c r="N82" s="164">
        <v>11.03</v>
      </c>
      <c r="O82" s="97"/>
      <c r="P82" s="97"/>
      <c r="Q82" s="97"/>
      <c r="R82" s="97"/>
      <c r="S82" s="97"/>
      <c r="T82" s="97"/>
      <c r="U82" s="97"/>
      <c r="V82" s="97"/>
      <c r="W82" s="97"/>
      <c r="X82" s="97"/>
      <c r="Y82" s="97"/>
      <c r="Z82" s="97"/>
      <c r="AA82" s="98"/>
    </row>
    <row r="83" spans="1:27" s="87" customFormat="1" ht="11.1" customHeight="1">
      <c r="A83" s="69">
        <f>IF(B83&lt;&gt;"",COUNTA($B$19:B83),"")</f>
        <v>64</v>
      </c>
      <c r="B83" s="78" t="s">
        <v>91</v>
      </c>
      <c r="C83" s="164" t="s">
        <v>8</v>
      </c>
      <c r="D83" s="164" t="s">
        <v>8</v>
      </c>
      <c r="E83" s="164" t="s">
        <v>8</v>
      </c>
      <c r="F83" s="164" t="s">
        <v>8</v>
      </c>
      <c r="G83" s="164" t="s">
        <v>8</v>
      </c>
      <c r="H83" s="164" t="s">
        <v>8</v>
      </c>
      <c r="I83" s="164" t="s">
        <v>8</v>
      </c>
      <c r="J83" s="164" t="s">
        <v>8</v>
      </c>
      <c r="K83" s="164" t="s">
        <v>8</v>
      </c>
      <c r="L83" s="164" t="s">
        <v>8</v>
      </c>
      <c r="M83" s="164" t="s">
        <v>8</v>
      </c>
      <c r="N83" s="164" t="s">
        <v>8</v>
      </c>
      <c r="O83" s="97"/>
      <c r="P83" s="97"/>
      <c r="Q83" s="97"/>
      <c r="R83" s="97"/>
      <c r="S83" s="97"/>
      <c r="T83" s="97"/>
      <c r="U83" s="97"/>
      <c r="V83" s="97"/>
      <c r="W83" s="97"/>
      <c r="X83" s="97"/>
      <c r="Y83" s="97"/>
      <c r="Z83" s="97"/>
      <c r="AA83" s="98"/>
    </row>
    <row r="84" spans="1:27" s="87" customFormat="1" ht="11.1" customHeight="1">
      <c r="A84" s="69">
        <f>IF(B84&lt;&gt;"",COUNTA($B$19:B84),"")</f>
        <v>65</v>
      </c>
      <c r="B84" s="78" t="s">
        <v>92</v>
      </c>
      <c r="C84" s="164">
        <v>40.770000000000003</v>
      </c>
      <c r="D84" s="164">
        <v>30.96</v>
      </c>
      <c r="E84" s="164">
        <v>42.85</v>
      </c>
      <c r="F84" s="164">
        <v>81.569999999999993</v>
      </c>
      <c r="G84" s="164">
        <v>49.26</v>
      </c>
      <c r="H84" s="164">
        <v>45.91</v>
      </c>
      <c r="I84" s="164">
        <v>56.58</v>
      </c>
      <c r="J84" s="164">
        <v>30.99</v>
      </c>
      <c r="K84" s="164">
        <v>32.57</v>
      </c>
      <c r="L84" s="164">
        <v>32.47</v>
      </c>
      <c r="M84" s="164" t="s">
        <v>8</v>
      </c>
      <c r="N84" s="164">
        <v>0.21</v>
      </c>
      <c r="O84" s="97"/>
      <c r="P84" s="97"/>
      <c r="Q84" s="97"/>
      <c r="R84" s="97"/>
      <c r="S84" s="97"/>
      <c r="T84" s="97"/>
      <c r="U84" s="97"/>
      <c r="V84" s="97"/>
      <c r="W84" s="97"/>
      <c r="X84" s="97"/>
      <c r="Y84" s="97"/>
      <c r="Z84" s="97"/>
      <c r="AA84" s="98"/>
    </row>
    <row r="85" spans="1:27" s="87" customFormat="1" ht="11.1" customHeight="1">
      <c r="A85" s="69">
        <f>IF(B85&lt;&gt;"",COUNTA($B$19:B85),"")</f>
        <v>66</v>
      </c>
      <c r="B85" s="78" t="s">
        <v>74</v>
      </c>
      <c r="C85" s="164">
        <v>1.88</v>
      </c>
      <c r="D85" s="164" t="s">
        <v>8</v>
      </c>
      <c r="E85" s="164">
        <v>2.25</v>
      </c>
      <c r="F85" s="164">
        <v>9.18</v>
      </c>
      <c r="G85" s="164">
        <v>4.58</v>
      </c>
      <c r="H85" s="164">
        <v>5.54</v>
      </c>
      <c r="I85" s="164" t="s">
        <v>8</v>
      </c>
      <c r="J85" s="164">
        <v>0.09</v>
      </c>
      <c r="K85" s="164">
        <v>0.2</v>
      </c>
      <c r="L85" s="164">
        <v>0.08</v>
      </c>
      <c r="M85" s="164" t="s">
        <v>8</v>
      </c>
      <c r="N85" s="164">
        <v>7.0000000000000007E-2</v>
      </c>
      <c r="O85" s="97"/>
      <c r="P85" s="97"/>
      <c r="Q85" s="97"/>
      <c r="R85" s="97"/>
      <c r="S85" s="97"/>
      <c r="T85" s="97"/>
      <c r="U85" s="97"/>
      <c r="V85" s="97"/>
      <c r="W85" s="97"/>
      <c r="X85" s="97"/>
      <c r="Y85" s="97"/>
      <c r="Z85" s="97"/>
      <c r="AA85" s="98"/>
    </row>
    <row r="86" spans="1:27" s="71" customFormat="1" ht="20.100000000000001" customHeight="1">
      <c r="A86" s="70">
        <f>IF(B86&lt;&gt;"",COUNTA($B$19:B86),"")</f>
        <v>67</v>
      </c>
      <c r="B86" s="80" t="s">
        <v>93</v>
      </c>
      <c r="C86" s="165">
        <v>97.54</v>
      </c>
      <c r="D86" s="165">
        <v>116.71</v>
      </c>
      <c r="E86" s="165">
        <v>81.91</v>
      </c>
      <c r="F86" s="165">
        <v>119.8</v>
      </c>
      <c r="G86" s="165">
        <v>85.37</v>
      </c>
      <c r="H86" s="165">
        <v>80.27</v>
      </c>
      <c r="I86" s="165">
        <v>83.66</v>
      </c>
      <c r="J86" s="165">
        <v>121.13</v>
      </c>
      <c r="K86" s="165">
        <v>68.739999999999995</v>
      </c>
      <c r="L86" s="165">
        <v>47.29</v>
      </c>
      <c r="M86" s="165" t="s">
        <v>8</v>
      </c>
      <c r="N86" s="165">
        <v>11.17</v>
      </c>
      <c r="O86" s="95"/>
      <c r="P86" s="95"/>
      <c r="Q86" s="95"/>
      <c r="R86" s="95"/>
      <c r="S86" s="95"/>
      <c r="T86" s="95"/>
      <c r="U86" s="95"/>
      <c r="V86" s="95"/>
      <c r="W86" s="95"/>
      <c r="X86" s="95"/>
      <c r="Y86" s="95"/>
      <c r="Z86" s="95"/>
      <c r="AA86" s="96"/>
    </row>
    <row r="87" spans="1:27" s="71" customFormat="1" ht="20.100000000000001" customHeight="1">
      <c r="A87" s="70">
        <f>IF(B87&lt;&gt;"",COUNTA($B$19:B87),"")</f>
        <v>68</v>
      </c>
      <c r="B87" s="80" t="s">
        <v>94</v>
      </c>
      <c r="C87" s="165">
        <v>174.76</v>
      </c>
      <c r="D87" s="165">
        <v>248.85</v>
      </c>
      <c r="E87" s="165">
        <v>117.87</v>
      </c>
      <c r="F87" s="165">
        <v>175.83</v>
      </c>
      <c r="G87" s="165">
        <v>123.8</v>
      </c>
      <c r="H87" s="165">
        <v>119.86</v>
      </c>
      <c r="I87" s="165">
        <v>113.84</v>
      </c>
      <c r="J87" s="165">
        <v>146.30000000000001</v>
      </c>
      <c r="K87" s="165">
        <v>111.72</v>
      </c>
      <c r="L87" s="165">
        <v>81.23</v>
      </c>
      <c r="M87" s="165">
        <v>0.36</v>
      </c>
      <c r="N87" s="165">
        <v>39.42</v>
      </c>
      <c r="O87" s="95"/>
      <c r="P87" s="95"/>
      <c r="Q87" s="95"/>
      <c r="R87" s="95"/>
      <c r="S87" s="95"/>
      <c r="T87" s="95"/>
      <c r="U87" s="95"/>
      <c r="V87" s="95"/>
      <c r="W87" s="95"/>
      <c r="X87" s="95"/>
      <c r="Y87" s="95"/>
      <c r="Z87" s="95"/>
      <c r="AA87" s="96"/>
    </row>
    <row r="88" spans="1:27" s="71" customFormat="1" ht="20.100000000000001" customHeight="1">
      <c r="A88" s="70">
        <f>IF(B88&lt;&gt;"",COUNTA($B$19:B88),"")</f>
        <v>69</v>
      </c>
      <c r="B88" s="80" t="s">
        <v>95</v>
      </c>
      <c r="C88" s="165">
        <v>-285.92</v>
      </c>
      <c r="D88" s="165">
        <v>-379.83</v>
      </c>
      <c r="E88" s="165">
        <v>-143.63</v>
      </c>
      <c r="F88" s="165">
        <v>-52.34</v>
      </c>
      <c r="G88" s="165">
        <v>-102.38</v>
      </c>
      <c r="H88" s="165">
        <v>-106.79</v>
      </c>
      <c r="I88" s="165">
        <v>-104.79</v>
      </c>
      <c r="J88" s="165">
        <v>-221.87</v>
      </c>
      <c r="K88" s="165">
        <v>-188.84</v>
      </c>
      <c r="L88" s="165">
        <v>-164.23</v>
      </c>
      <c r="M88" s="165">
        <v>-18.46</v>
      </c>
      <c r="N88" s="165">
        <v>-109.45</v>
      </c>
      <c r="O88" s="95"/>
      <c r="P88" s="95"/>
      <c r="Q88" s="95"/>
      <c r="R88" s="95"/>
      <c r="S88" s="95"/>
      <c r="T88" s="95"/>
      <c r="U88" s="95"/>
      <c r="V88" s="95"/>
      <c r="W88" s="95"/>
      <c r="X88" s="95"/>
      <c r="Y88" s="95"/>
      <c r="Z88" s="95"/>
      <c r="AA88" s="96"/>
    </row>
    <row r="89" spans="1:27" s="87" customFormat="1" ht="24.95" customHeight="1">
      <c r="A89" s="69">
        <f>IF(B89&lt;&gt;"",COUNTA($B$19:B89),"")</f>
        <v>70</v>
      </c>
      <c r="B89" s="81" t="s">
        <v>96</v>
      </c>
      <c r="C89" s="166">
        <v>-170.74</v>
      </c>
      <c r="D89" s="166">
        <v>-181.99</v>
      </c>
      <c r="E89" s="166">
        <v>-77.180000000000007</v>
      </c>
      <c r="F89" s="166">
        <v>-52.24</v>
      </c>
      <c r="G89" s="166">
        <v>-62.22</v>
      </c>
      <c r="H89" s="166">
        <v>-57.15</v>
      </c>
      <c r="I89" s="166">
        <v>-74.03</v>
      </c>
      <c r="J89" s="166">
        <v>-97.63</v>
      </c>
      <c r="K89" s="166">
        <v>-77.849999999999994</v>
      </c>
      <c r="L89" s="166">
        <v>-95.45</v>
      </c>
      <c r="M89" s="166">
        <v>-17.64</v>
      </c>
      <c r="N89" s="166">
        <v>-80.45</v>
      </c>
      <c r="O89" s="97"/>
      <c r="P89" s="97"/>
      <c r="Q89" s="97"/>
      <c r="R89" s="97"/>
      <c r="S89" s="97"/>
      <c r="T89" s="97"/>
      <c r="U89" s="97"/>
      <c r="V89" s="97"/>
      <c r="W89" s="97"/>
      <c r="X89" s="97"/>
      <c r="Y89" s="97"/>
      <c r="Z89" s="97"/>
      <c r="AA89" s="98"/>
    </row>
    <row r="90" spans="1:27" s="87" customFormat="1" ht="18" customHeight="1">
      <c r="A90" s="69">
        <f>IF(B90&lt;&gt;"",COUNTA($B$19:B90),"")</f>
        <v>71</v>
      </c>
      <c r="B90" s="78" t="s">
        <v>97</v>
      </c>
      <c r="C90" s="164">
        <v>0.88</v>
      </c>
      <c r="D90" s="164" t="s">
        <v>8</v>
      </c>
      <c r="E90" s="164">
        <v>1.08</v>
      </c>
      <c r="F90" s="164">
        <v>7.57</v>
      </c>
      <c r="G90" s="164">
        <v>2.29</v>
      </c>
      <c r="H90" s="164" t="s">
        <v>8</v>
      </c>
      <c r="I90" s="164" t="s">
        <v>8</v>
      </c>
      <c r="J90" s="164">
        <v>1.95</v>
      </c>
      <c r="K90" s="164" t="s">
        <v>8</v>
      </c>
      <c r="L90" s="164" t="s">
        <v>8</v>
      </c>
      <c r="M90" s="164" t="s">
        <v>8</v>
      </c>
      <c r="N90" s="164" t="s">
        <v>8</v>
      </c>
      <c r="O90" s="97"/>
      <c r="P90" s="97"/>
      <c r="Q90" s="97"/>
      <c r="R90" s="97"/>
      <c r="S90" s="97"/>
      <c r="T90" s="97"/>
      <c r="U90" s="97"/>
      <c r="V90" s="97"/>
      <c r="W90" s="97"/>
      <c r="X90" s="97"/>
      <c r="Y90" s="97"/>
      <c r="Z90" s="97"/>
      <c r="AA90" s="98"/>
    </row>
    <row r="91" spans="1:27" ht="11.1" customHeight="1">
      <c r="A91" s="69">
        <f>IF(B91&lt;&gt;"",COUNTA($B$19:B91),"")</f>
        <v>72</v>
      </c>
      <c r="B91" s="78" t="s">
        <v>98</v>
      </c>
      <c r="C91" s="164">
        <v>2</v>
      </c>
      <c r="D91" s="164" t="s">
        <v>8</v>
      </c>
      <c r="E91" s="164">
        <v>2.46</v>
      </c>
      <c r="F91" s="164">
        <v>6.88</v>
      </c>
      <c r="G91" s="164">
        <v>7.35</v>
      </c>
      <c r="H91" s="164">
        <v>2.81</v>
      </c>
      <c r="I91" s="164">
        <v>1.1599999999999999</v>
      </c>
      <c r="J91" s="164">
        <v>1.64</v>
      </c>
      <c r="K91" s="164" t="s">
        <v>8</v>
      </c>
      <c r="L91" s="164">
        <v>0.63</v>
      </c>
      <c r="M91" s="164" t="s">
        <v>8</v>
      </c>
      <c r="N91" s="164" t="s">
        <v>8</v>
      </c>
    </row>
  </sheetData>
  <mergeCells count="28">
    <mergeCell ref="C55:H55"/>
    <mergeCell ref="I55:N55"/>
    <mergeCell ref="I4:L5"/>
    <mergeCell ref="M4:M16"/>
    <mergeCell ref="N4:N16"/>
    <mergeCell ref="H6:H13"/>
    <mergeCell ref="I6:I13"/>
    <mergeCell ref="K6:K13"/>
    <mergeCell ref="L6:L13"/>
    <mergeCell ref="F6:F13"/>
    <mergeCell ref="G6:G13"/>
    <mergeCell ref="J6:J13"/>
    <mergeCell ref="I14:L16"/>
    <mergeCell ref="F4:H5"/>
    <mergeCell ref="I18:N18"/>
    <mergeCell ref="F14:H16"/>
    <mergeCell ref="A2:B3"/>
    <mergeCell ref="C2:H3"/>
    <mergeCell ref="I2:N3"/>
    <mergeCell ref="A1:B1"/>
    <mergeCell ref="C1:H1"/>
    <mergeCell ref="I1:N1"/>
    <mergeCell ref="C18:H18"/>
    <mergeCell ref="A4:A16"/>
    <mergeCell ref="B4:B16"/>
    <mergeCell ref="C4:C16"/>
    <mergeCell ref="D4:D16"/>
    <mergeCell ref="E4:E1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AA91"/>
  <sheetViews>
    <sheetView zoomScale="140" zoomScaleNormal="140" workbookViewId="0">
      <pane xSplit="2" ySplit="17" topLeftCell="C18" activePane="bottomRight" state="frozen"/>
      <selection activeCell="C19" sqref="C19:G19"/>
      <selection pane="topRight" activeCell="C19" sqref="C19:G19"/>
      <selection pane="bottomLeft" activeCell="C19" sqref="C19:G19"/>
      <selection pane="bottomRight" activeCell="C18" sqref="C18:H18"/>
    </sheetView>
  </sheetViews>
  <sheetFormatPr baseColWidth="10" defaultColWidth="11.42578125" defaultRowHeight="11.25"/>
  <cols>
    <col min="1" max="1" width="3.5703125" style="83" customWidth="1"/>
    <col min="2" max="2" width="36.5703125" style="77" customWidth="1"/>
    <col min="3" max="3" width="9.42578125" style="77" customWidth="1"/>
    <col min="4" max="8" width="8.42578125" style="77" customWidth="1"/>
    <col min="9" max="12" width="8.7109375" style="77" customWidth="1"/>
    <col min="13" max="13" width="8.28515625" style="77" customWidth="1"/>
    <col min="14" max="14" width="8.7109375" style="77" customWidth="1"/>
    <col min="15" max="27" width="11.42578125" style="94"/>
    <col min="28" max="16384" width="11.42578125" style="77"/>
  </cols>
  <sheetData>
    <row r="1" spans="1:27" s="74" customFormat="1" ht="35.1" customHeight="1">
      <c r="A1" s="218" t="s">
        <v>54</v>
      </c>
      <c r="B1" s="219"/>
      <c r="C1" s="220" t="str">
        <f>"Auszahlungen und Einzahlungen 
der Gemeinden und Gemeindeverbände "&amp;Deckblatt!A7&amp;"  
nach Gebietskörperschaften und Produktbereichen"</f>
        <v>Auszahlungen und Einzahlungen 
der Gemeinden und Gemeindeverbände 2022  
nach Gebietskörperschaften und Produktbereichen</v>
      </c>
      <c r="D1" s="220"/>
      <c r="E1" s="220"/>
      <c r="F1" s="220"/>
      <c r="G1" s="220"/>
      <c r="H1" s="221"/>
      <c r="I1" s="222" t="str">
        <f>"Auszahlungen und Einzahlungen 
der Gemeinden und Gemeindeverbände "&amp;Deckblatt!A7&amp;" 
nach Gebietskörperschaften und Produktbereichen"</f>
        <v>Auszahlungen und Einzahlungen 
der Gemeinden und Gemeindeverbände 2022 
nach Gebietskörperschaften und Produktbereichen</v>
      </c>
      <c r="J1" s="220"/>
      <c r="K1" s="220"/>
      <c r="L1" s="220"/>
      <c r="M1" s="220"/>
      <c r="N1" s="221"/>
      <c r="O1" s="93"/>
      <c r="P1" s="93"/>
      <c r="Q1" s="93"/>
      <c r="R1" s="93"/>
      <c r="S1" s="93"/>
      <c r="T1" s="93"/>
      <c r="U1" s="93"/>
      <c r="V1" s="93"/>
      <c r="W1" s="93"/>
      <c r="X1" s="93"/>
      <c r="Y1" s="93"/>
      <c r="Z1" s="93"/>
      <c r="AA1" s="93"/>
    </row>
    <row r="2" spans="1:27" s="74" customFormat="1" ht="15" customHeight="1">
      <c r="A2" s="218" t="s">
        <v>45</v>
      </c>
      <c r="B2" s="219"/>
      <c r="C2" s="220" t="s">
        <v>966</v>
      </c>
      <c r="D2" s="220"/>
      <c r="E2" s="220"/>
      <c r="F2" s="220"/>
      <c r="G2" s="220"/>
      <c r="H2" s="221"/>
      <c r="I2" s="222" t="s">
        <v>966</v>
      </c>
      <c r="J2" s="220"/>
      <c r="K2" s="220"/>
      <c r="L2" s="220"/>
      <c r="M2" s="220"/>
      <c r="N2" s="221"/>
      <c r="O2" s="93"/>
      <c r="P2" s="93"/>
      <c r="Q2" s="93"/>
      <c r="R2" s="93"/>
      <c r="S2" s="93"/>
      <c r="T2" s="93"/>
      <c r="U2" s="93"/>
      <c r="V2" s="93"/>
      <c r="W2" s="93"/>
      <c r="X2" s="93"/>
      <c r="Y2" s="93"/>
      <c r="Z2" s="93"/>
      <c r="AA2" s="93"/>
    </row>
    <row r="3" spans="1:27" s="74" customFormat="1" ht="15" customHeight="1">
      <c r="A3" s="218"/>
      <c r="B3" s="219"/>
      <c r="C3" s="220"/>
      <c r="D3" s="220"/>
      <c r="E3" s="220"/>
      <c r="F3" s="220"/>
      <c r="G3" s="220"/>
      <c r="H3" s="221"/>
      <c r="I3" s="222"/>
      <c r="J3" s="220"/>
      <c r="K3" s="220"/>
      <c r="L3" s="220"/>
      <c r="M3" s="220"/>
      <c r="N3" s="221"/>
      <c r="O3" s="93"/>
      <c r="P3" s="93"/>
      <c r="Q3" s="93"/>
      <c r="R3" s="93"/>
      <c r="S3" s="93"/>
      <c r="T3" s="93"/>
      <c r="U3" s="93"/>
      <c r="V3" s="93"/>
      <c r="W3" s="93"/>
      <c r="X3" s="93"/>
      <c r="Y3" s="93"/>
      <c r="Z3" s="93"/>
      <c r="AA3" s="93"/>
    </row>
    <row r="4" spans="1:27" s="74" customFormat="1" ht="11.45" customHeight="1">
      <c r="A4" s="212" t="s">
        <v>28</v>
      </c>
      <c r="B4" s="213" t="s">
        <v>116</v>
      </c>
      <c r="C4" s="213" t="s">
        <v>1</v>
      </c>
      <c r="D4" s="217" t="s">
        <v>33</v>
      </c>
      <c r="E4" s="217" t="s">
        <v>34</v>
      </c>
      <c r="F4" s="223" t="s">
        <v>2</v>
      </c>
      <c r="G4" s="223"/>
      <c r="H4" s="224"/>
      <c r="I4" s="225" t="s">
        <v>2</v>
      </c>
      <c r="J4" s="223"/>
      <c r="K4" s="223"/>
      <c r="L4" s="223"/>
      <c r="M4" s="223" t="s">
        <v>35</v>
      </c>
      <c r="N4" s="224" t="s">
        <v>36</v>
      </c>
      <c r="O4" s="93"/>
      <c r="P4" s="93"/>
      <c r="Q4" s="93"/>
      <c r="R4" s="93"/>
      <c r="S4" s="93"/>
      <c r="T4" s="93"/>
      <c r="U4" s="93"/>
      <c r="V4" s="93"/>
      <c r="W4" s="93"/>
      <c r="X4" s="93"/>
      <c r="Y4" s="93"/>
      <c r="Z4" s="93"/>
      <c r="AA4" s="93"/>
    </row>
    <row r="5" spans="1:27" s="74" customFormat="1" ht="11.45" customHeight="1">
      <c r="A5" s="212"/>
      <c r="B5" s="213"/>
      <c r="C5" s="213"/>
      <c r="D5" s="217"/>
      <c r="E5" s="217"/>
      <c r="F5" s="223"/>
      <c r="G5" s="223"/>
      <c r="H5" s="224"/>
      <c r="I5" s="225"/>
      <c r="J5" s="223"/>
      <c r="K5" s="223"/>
      <c r="L5" s="223"/>
      <c r="M5" s="223"/>
      <c r="N5" s="224"/>
      <c r="O5" s="93"/>
      <c r="P5" s="93"/>
      <c r="Q5" s="93"/>
      <c r="R5" s="93"/>
      <c r="S5" s="93"/>
      <c r="T5" s="93"/>
      <c r="U5" s="93"/>
      <c r="V5" s="93"/>
      <c r="W5" s="93"/>
      <c r="X5" s="93"/>
      <c r="Y5" s="93"/>
      <c r="Z5" s="93"/>
      <c r="AA5" s="93"/>
    </row>
    <row r="6" spans="1:27" s="74" customFormat="1" ht="11.45" customHeight="1">
      <c r="A6" s="212"/>
      <c r="B6" s="213"/>
      <c r="C6" s="213"/>
      <c r="D6" s="217"/>
      <c r="E6" s="217"/>
      <c r="F6" s="217" t="s">
        <v>3</v>
      </c>
      <c r="G6" s="217" t="s">
        <v>970</v>
      </c>
      <c r="H6" s="216" t="s">
        <v>971</v>
      </c>
      <c r="I6" s="212" t="s">
        <v>972</v>
      </c>
      <c r="J6" s="217" t="s">
        <v>973</v>
      </c>
      <c r="K6" s="217" t="s">
        <v>974</v>
      </c>
      <c r="L6" s="217" t="s">
        <v>975</v>
      </c>
      <c r="M6" s="223"/>
      <c r="N6" s="224"/>
      <c r="O6" s="93"/>
      <c r="P6" s="93"/>
      <c r="Q6" s="93"/>
      <c r="R6" s="93"/>
      <c r="S6" s="93"/>
      <c r="T6" s="93"/>
      <c r="U6" s="93"/>
      <c r="V6" s="93"/>
      <c r="W6" s="93"/>
      <c r="X6" s="93"/>
      <c r="Y6" s="93"/>
      <c r="Z6" s="93"/>
      <c r="AA6" s="93"/>
    </row>
    <row r="7" spans="1:27" s="74" customFormat="1" ht="11.45" customHeight="1">
      <c r="A7" s="212"/>
      <c r="B7" s="213"/>
      <c r="C7" s="213"/>
      <c r="D7" s="217"/>
      <c r="E7" s="217"/>
      <c r="F7" s="217"/>
      <c r="G7" s="217"/>
      <c r="H7" s="216"/>
      <c r="I7" s="212"/>
      <c r="J7" s="217"/>
      <c r="K7" s="217"/>
      <c r="L7" s="217"/>
      <c r="M7" s="223"/>
      <c r="N7" s="224"/>
      <c r="O7" s="93"/>
      <c r="P7" s="93"/>
      <c r="Q7" s="93"/>
      <c r="R7" s="93"/>
      <c r="S7" s="93"/>
      <c r="T7" s="93"/>
      <c r="U7" s="93"/>
      <c r="V7" s="93"/>
      <c r="W7" s="93"/>
      <c r="X7" s="93"/>
      <c r="Y7" s="93"/>
      <c r="Z7" s="93"/>
      <c r="AA7" s="93"/>
    </row>
    <row r="8" spans="1:27" s="74" customFormat="1" ht="11.45" customHeight="1">
      <c r="A8" s="212"/>
      <c r="B8" s="213"/>
      <c r="C8" s="213"/>
      <c r="D8" s="217"/>
      <c r="E8" s="217"/>
      <c r="F8" s="217"/>
      <c r="G8" s="217"/>
      <c r="H8" s="216"/>
      <c r="I8" s="212"/>
      <c r="J8" s="217"/>
      <c r="K8" s="217"/>
      <c r="L8" s="217"/>
      <c r="M8" s="223"/>
      <c r="N8" s="224"/>
      <c r="O8" s="93"/>
      <c r="P8" s="93"/>
      <c r="Q8" s="93"/>
      <c r="R8" s="93"/>
      <c r="S8" s="93"/>
      <c r="T8" s="93"/>
      <c r="U8" s="93"/>
      <c r="V8" s="93"/>
      <c r="W8" s="93"/>
      <c r="X8" s="93"/>
      <c r="Y8" s="93"/>
      <c r="Z8" s="93"/>
      <c r="AA8" s="93"/>
    </row>
    <row r="9" spans="1:27" s="74" customFormat="1" ht="11.45" customHeight="1">
      <c r="A9" s="212"/>
      <c r="B9" s="213"/>
      <c r="C9" s="213"/>
      <c r="D9" s="217"/>
      <c r="E9" s="217"/>
      <c r="F9" s="217"/>
      <c r="G9" s="217"/>
      <c r="H9" s="216"/>
      <c r="I9" s="212"/>
      <c r="J9" s="217"/>
      <c r="K9" s="217"/>
      <c r="L9" s="217"/>
      <c r="M9" s="223"/>
      <c r="N9" s="224"/>
      <c r="O9" s="93"/>
      <c r="P9" s="93"/>
      <c r="Q9" s="93"/>
      <c r="R9" s="93"/>
      <c r="S9" s="93"/>
      <c r="T9" s="93"/>
      <c r="U9" s="93"/>
      <c r="V9" s="93"/>
      <c r="W9" s="93"/>
      <c r="X9" s="93"/>
      <c r="Y9" s="93"/>
      <c r="Z9" s="93"/>
      <c r="AA9" s="93"/>
    </row>
    <row r="10" spans="1:27" s="74" customFormat="1" ht="11.45" customHeight="1">
      <c r="A10" s="212"/>
      <c r="B10" s="213"/>
      <c r="C10" s="213"/>
      <c r="D10" s="217"/>
      <c r="E10" s="217"/>
      <c r="F10" s="217"/>
      <c r="G10" s="217"/>
      <c r="H10" s="216"/>
      <c r="I10" s="212"/>
      <c r="J10" s="217"/>
      <c r="K10" s="217"/>
      <c r="L10" s="217"/>
      <c r="M10" s="223"/>
      <c r="N10" s="224"/>
      <c r="O10" s="93"/>
      <c r="P10" s="93"/>
      <c r="Q10" s="93"/>
      <c r="R10" s="93"/>
      <c r="S10" s="93"/>
      <c r="T10" s="93"/>
      <c r="U10" s="93"/>
      <c r="V10" s="93"/>
      <c r="W10" s="93"/>
      <c r="X10" s="93"/>
      <c r="Y10" s="93"/>
      <c r="Z10" s="93"/>
      <c r="AA10" s="93"/>
    </row>
    <row r="11" spans="1:27" ht="11.45" customHeight="1">
      <c r="A11" s="212"/>
      <c r="B11" s="213"/>
      <c r="C11" s="213"/>
      <c r="D11" s="217"/>
      <c r="E11" s="217"/>
      <c r="F11" s="217"/>
      <c r="G11" s="217"/>
      <c r="H11" s="216"/>
      <c r="I11" s="212"/>
      <c r="J11" s="217"/>
      <c r="K11" s="217"/>
      <c r="L11" s="217"/>
      <c r="M11" s="223"/>
      <c r="N11" s="224"/>
    </row>
    <row r="12" spans="1:27" ht="11.45" customHeight="1">
      <c r="A12" s="212"/>
      <c r="B12" s="213"/>
      <c r="C12" s="213"/>
      <c r="D12" s="217"/>
      <c r="E12" s="217"/>
      <c r="F12" s="217"/>
      <c r="G12" s="217"/>
      <c r="H12" s="216"/>
      <c r="I12" s="212"/>
      <c r="J12" s="217"/>
      <c r="K12" s="217"/>
      <c r="L12" s="217"/>
      <c r="M12" s="223"/>
      <c r="N12" s="224"/>
    </row>
    <row r="13" spans="1:27" ht="11.45" customHeight="1">
      <c r="A13" s="212"/>
      <c r="B13" s="213"/>
      <c r="C13" s="213"/>
      <c r="D13" s="217"/>
      <c r="E13" s="217"/>
      <c r="F13" s="217"/>
      <c r="G13" s="217"/>
      <c r="H13" s="216"/>
      <c r="I13" s="212"/>
      <c r="J13" s="217"/>
      <c r="K13" s="217"/>
      <c r="L13" s="217"/>
      <c r="M13" s="223"/>
      <c r="N13" s="224"/>
    </row>
    <row r="14" spans="1:27" ht="11.45" customHeight="1">
      <c r="A14" s="212"/>
      <c r="B14" s="213"/>
      <c r="C14" s="213"/>
      <c r="D14" s="217"/>
      <c r="E14" s="217"/>
      <c r="F14" s="217" t="s">
        <v>0</v>
      </c>
      <c r="G14" s="217"/>
      <c r="H14" s="216"/>
      <c r="I14" s="212" t="s">
        <v>0</v>
      </c>
      <c r="J14" s="217"/>
      <c r="K14" s="217"/>
      <c r="L14" s="217"/>
      <c r="M14" s="223"/>
      <c r="N14" s="224"/>
    </row>
    <row r="15" spans="1:27" ht="11.45" customHeight="1">
      <c r="A15" s="212"/>
      <c r="B15" s="213"/>
      <c r="C15" s="213"/>
      <c r="D15" s="217"/>
      <c r="E15" s="217"/>
      <c r="F15" s="217"/>
      <c r="G15" s="217"/>
      <c r="H15" s="216"/>
      <c r="I15" s="212"/>
      <c r="J15" s="217"/>
      <c r="K15" s="217"/>
      <c r="L15" s="217"/>
      <c r="M15" s="223"/>
      <c r="N15" s="224"/>
    </row>
    <row r="16" spans="1:27" ht="11.45" customHeight="1">
      <c r="A16" s="212"/>
      <c r="B16" s="213"/>
      <c r="C16" s="213"/>
      <c r="D16" s="217"/>
      <c r="E16" s="217"/>
      <c r="F16" s="217"/>
      <c r="G16" s="217"/>
      <c r="H16" s="216"/>
      <c r="I16" s="212"/>
      <c r="J16" s="217"/>
      <c r="K16" s="217"/>
      <c r="L16" s="217"/>
      <c r="M16" s="223"/>
      <c r="N16" s="224"/>
    </row>
    <row r="17" spans="1:27" s="83" customFormat="1" ht="11.45" customHeight="1">
      <c r="A17" s="64">
        <v>1</v>
      </c>
      <c r="B17" s="65">
        <v>2</v>
      </c>
      <c r="C17" s="66">
        <v>3</v>
      </c>
      <c r="D17" s="66">
        <v>4</v>
      </c>
      <c r="E17" s="66">
        <v>5</v>
      </c>
      <c r="F17" s="66">
        <v>6</v>
      </c>
      <c r="G17" s="66">
        <v>7</v>
      </c>
      <c r="H17" s="67">
        <v>8</v>
      </c>
      <c r="I17" s="89">
        <v>9</v>
      </c>
      <c r="J17" s="66">
        <v>10</v>
      </c>
      <c r="K17" s="66">
        <v>11</v>
      </c>
      <c r="L17" s="66">
        <v>12</v>
      </c>
      <c r="M17" s="66">
        <v>13</v>
      </c>
      <c r="N17" s="67">
        <v>14</v>
      </c>
      <c r="O17" s="92"/>
      <c r="P17" s="92"/>
      <c r="Q17" s="92"/>
      <c r="R17" s="92"/>
      <c r="S17" s="92"/>
      <c r="T17" s="92"/>
      <c r="U17" s="92"/>
      <c r="V17" s="92"/>
      <c r="W17" s="92"/>
      <c r="X17" s="92"/>
      <c r="Y17" s="92"/>
      <c r="Z17" s="92"/>
      <c r="AA17" s="92"/>
    </row>
    <row r="18" spans="1:27" s="71" customFormat="1" ht="20.100000000000001" customHeight="1">
      <c r="A18" s="88"/>
      <c r="B18" s="84"/>
      <c r="C18" s="231" t="s">
        <v>969</v>
      </c>
      <c r="D18" s="232"/>
      <c r="E18" s="232"/>
      <c r="F18" s="232"/>
      <c r="G18" s="232"/>
      <c r="H18" s="232"/>
      <c r="I18" s="232" t="s">
        <v>969</v>
      </c>
      <c r="J18" s="232"/>
      <c r="K18" s="232"/>
      <c r="L18" s="232"/>
      <c r="M18" s="232"/>
      <c r="N18" s="232"/>
      <c r="O18" s="95"/>
      <c r="P18" s="95"/>
      <c r="Q18" s="95"/>
      <c r="R18" s="95"/>
      <c r="S18" s="95"/>
      <c r="T18" s="95"/>
      <c r="U18" s="95"/>
      <c r="V18" s="95"/>
      <c r="W18" s="95"/>
      <c r="X18" s="95"/>
      <c r="Y18" s="95"/>
      <c r="Z18" s="95"/>
      <c r="AA18" s="96"/>
    </row>
    <row r="19" spans="1:27" s="71" customFormat="1" ht="11.1" customHeight="1">
      <c r="A19" s="69">
        <f>IF(B19&lt;&gt;"",COUNTA($B$19:B19),"")</f>
        <v>1</v>
      </c>
      <c r="B19" s="78" t="s">
        <v>70</v>
      </c>
      <c r="C19" s="161">
        <v>77849</v>
      </c>
      <c r="D19" s="161">
        <v>17075</v>
      </c>
      <c r="E19" s="161">
        <v>34273</v>
      </c>
      <c r="F19" s="161">
        <v>1804</v>
      </c>
      <c r="G19" s="161">
        <v>4006</v>
      </c>
      <c r="H19" s="161">
        <v>3335</v>
      </c>
      <c r="I19" s="161">
        <v>3780</v>
      </c>
      <c r="J19" s="161">
        <v>6364</v>
      </c>
      <c r="K19" s="161">
        <v>4678</v>
      </c>
      <c r="L19" s="161">
        <v>10307</v>
      </c>
      <c r="M19" s="161">
        <v>3732</v>
      </c>
      <c r="N19" s="161">
        <v>22769</v>
      </c>
      <c r="O19" s="95"/>
      <c r="P19" s="95"/>
      <c r="Q19" s="95"/>
      <c r="R19" s="95"/>
      <c r="S19" s="95"/>
      <c r="T19" s="95"/>
      <c r="U19" s="95"/>
      <c r="V19" s="95"/>
      <c r="W19" s="95"/>
      <c r="X19" s="95"/>
      <c r="Y19" s="95"/>
      <c r="Z19" s="95"/>
      <c r="AA19" s="96"/>
    </row>
    <row r="20" spans="1:27" s="71" customFormat="1" ht="11.1" customHeight="1">
      <c r="A20" s="69">
        <f>IF(B20&lt;&gt;"",COUNTA($B$19:B20),"")</f>
        <v>2</v>
      </c>
      <c r="B20" s="78" t="s">
        <v>71</v>
      </c>
      <c r="C20" s="161">
        <v>81208</v>
      </c>
      <c r="D20" s="161">
        <v>6337</v>
      </c>
      <c r="E20" s="161">
        <v>48241</v>
      </c>
      <c r="F20" s="161">
        <v>3331</v>
      </c>
      <c r="G20" s="161">
        <v>7519</v>
      </c>
      <c r="H20" s="161">
        <v>6848</v>
      </c>
      <c r="I20" s="161">
        <v>8623</v>
      </c>
      <c r="J20" s="161">
        <v>7917</v>
      </c>
      <c r="K20" s="161">
        <v>6339</v>
      </c>
      <c r="L20" s="161">
        <v>7664</v>
      </c>
      <c r="M20" s="161">
        <v>293</v>
      </c>
      <c r="N20" s="161">
        <v>26336</v>
      </c>
      <c r="O20" s="95"/>
      <c r="P20" s="95"/>
      <c r="Q20" s="95"/>
      <c r="R20" s="95"/>
      <c r="S20" s="95"/>
      <c r="T20" s="95"/>
      <c r="U20" s="95"/>
      <c r="V20" s="95"/>
      <c r="W20" s="95"/>
      <c r="X20" s="95"/>
      <c r="Y20" s="95"/>
      <c r="Z20" s="95"/>
      <c r="AA20" s="96"/>
    </row>
    <row r="21" spans="1:27" s="71" customFormat="1" ht="21.6" customHeight="1">
      <c r="A21" s="69">
        <f>IF(B21&lt;&gt;"",COUNTA($B$19:B21),"")</f>
        <v>3</v>
      </c>
      <c r="B21" s="79" t="s">
        <v>628</v>
      </c>
      <c r="C21" s="161" t="s">
        <v>8</v>
      </c>
      <c r="D21" s="161" t="s">
        <v>8</v>
      </c>
      <c r="E21" s="161" t="s">
        <v>8</v>
      </c>
      <c r="F21" s="161" t="s">
        <v>8</v>
      </c>
      <c r="G21" s="161" t="s">
        <v>8</v>
      </c>
      <c r="H21" s="161" t="s">
        <v>8</v>
      </c>
      <c r="I21" s="161" t="s">
        <v>8</v>
      </c>
      <c r="J21" s="161" t="s">
        <v>8</v>
      </c>
      <c r="K21" s="161" t="s">
        <v>8</v>
      </c>
      <c r="L21" s="161" t="s">
        <v>8</v>
      </c>
      <c r="M21" s="161" t="s">
        <v>8</v>
      </c>
      <c r="N21" s="161" t="s">
        <v>8</v>
      </c>
      <c r="O21" s="95"/>
      <c r="P21" s="95"/>
      <c r="Q21" s="95"/>
      <c r="R21" s="95"/>
      <c r="S21" s="95"/>
      <c r="T21" s="95"/>
      <c r="U21" s="95"/>
      <c r="V21" s="95"/>
      <c r="W21" s="95"/>
      <c r="X21" s="95"/>
      <c r="Y21" s="95"/>
      <c r="Z21" s="95"/>
      <c r="AA21" s="96"/>
    </row>
    <row r="22" spans="1:27" s="71" customFormat="1" ht="11.1" customHeight="1">
      <c r="A22" s="69">
        <f>IF(B22&lt;&gt;"",COUNTA($B$19:B22),"")</f>
        <v>4</v>
      </c>
      <c r="B22" s="78" t="s">
        <v>72</v>
      </c>
      <c r="C22" s="161">
        <v>407</v>
      </c>
      <c r="D22" s="161">
        <v>265</v>
      </c>
      <c r="E22" s="161">
        <v>142</v>
      </c>
      <c r="F22" s="161">
        <v>11</v>
      </c>
      <c r="G22" s="161">
        <v>57</v>
      </c>
      <c r="H22" s="161">
        <v>24</v>
      </c>
      <c r="I22" s="161">
        <v>4</v>
      </c>
      <c r="J22" s="161">
        <v>45</v>
      </c>
      <c r="K22" s="161" t="s">
        <v>8</v>
      </c>
      <c r="L22" s="161" t="s">
        <v>8</v>
      </c>
      <c r="M22" s="161" t="s">
        <v>8</v>
      </c>
      <c r="N22" s="161" t="s">
        <v>8</v>
      </c>
      <c r="O22" s="95"/>
      <c r="P22" s="95"/>
      <c r="Q22" s="95"/>
      <c r="R22" s="95"/>
      <c r="S22" s="95"/>
      <c r="T22" s="95"/>
      <c r="U22" s="95"/>
      <c r="V22" s="95"/>
      <c r="W22" s="95"/>
      <c r="X22" s="95"/>
      <c r="Y22" s="95"/>
      <c r="Z22" s="95"/>
      <c r="AA22" s="96"/>
    </row>
    <row r="23" spans="1:27" s="71" customFormat="1" ht="11.1" customHeight="1">
      <c r="A23" s="69">
        <f>IF(B23&lt;&gt;"",COUNTA($B$19:B23),"")</f>
        <v>5</v>
      </c>
      <c r="B23" s="78" t="s">
        <v>73</v>
      </c>
      <c r="C23" s="161">
        <v>168635</v>
      </c>
      <c r="D23" s="161">
        <v>44611</v>
      </c>
      <c r="E23" s="161">
        <v>88450</v>
      </c>
      <c r="F23" s="161">
        <v>6905</v>
      </c>
      <c r="G23" s="161">
        <v>11615</v>
      </c>
      <c r="H23" s="161">
        <v>11017</v>
      </c>
      <c r="I23" s="161">
        <v>6470</v>
      </c>
      <c r="J23" s="161">
        <v>14929</v>
      </c>
      <c r="K23" s="161">
        <v>3119</v>
      </c>
      <c r="L23" s="161">
        <v>34395</v>
      </c>
      <c r="M23" s="161">
        <v>1310</v>
      </c>
      <c r="N23" s="161">
        <v>34265</v>
      </c>
      <c r="O23" s="95"/>
      <c r="P23" s="95"/>
      <c r="Q23" s="95"/>
      <c r="R23" s="95"/>
      <c r="S23" s="95"/>
      <c r="T23" s="95"/>
      <c r="U23" s="95"/>
      <c r="V23" s="95"/>
      <c r="W23" s="95"/>
      <c r="X23" s="95"/>
      <c r="Y23" s="95"/>
      <c r="Z23" s="95"/>
      <c r="AA23" s="96"/>
    </row>
    <row r="24" spans="1:27" s="71" customFormat="1" ht="11.1" customHeight="1">
      <c r="A24" s="69">
        <f>IF(B24&lt;&gt;"",COUNTA($B$19:B24),"")</f>
        <v>6</v>
      </c>
      <c r="B24" s="78" t="s">
        <v>74</v>
      </c>
      <c r="C24" s="161">
        <v>1825</v>
      </c>
      <c r="D24" s="161" t="s">
        <v>8</v>
      </c>
      <c r="E24" s="161">
        <v>889</v>
      </c>
      <c r="F24" s="161">
        <v>71</v>
      </c>
      <c r="G24" s="161">
        <v>14</v>
      </c>
      <c r="H24" s="161">
        <v>54</v>
      </c>
      <c r="I24" s="161">
        <v>169</v>
      </c>
      <c r="J24" s="161">
        <v>143</v>
      </c>
      <c r="K24" s="161">
        <v>89</v>
      </c>
      <c r="L24" s="161">
        <v>349</v>
      </c>
      <c r="M24" s="161">
        <v>627</v>
      </c>
      <c r="N24" s="161">
        <v>309</v>
      </c>
      <c r="O24" s="95"/>
      <c r="P24" s="95"/>
      <c r="Q24" s="95"/>
      <c r="R24" s="95"/>
      <c r="S24" s="95"/>
      <c r="T24" s="95"/>
      <c r="U24" s="95"/>
      <c r="V24" s="95"/>
      <c r="W24" s="95"/>
      <c r="X24" s="95"/>
      <c r="Y24" s="95"/>
      <c r="Z24" s="95"/>
      <c r="AA24" s="96"/>
    </row>
    <row r="25" spans="1:27" s="71" customFormat="1" ht="20.100000000000001" customHeight="1">
      <c r="A25" s="70">
        <f>IF(B25&lt;&gt;"",COUNTA($B$19:B25),"")</f>
        <v>7</v>
      </c>
      <c r="B25" s="80" t="s">
        <v>75</v>
      </c>
      <c r="C25" s="162">
        <v>326274</v>
      </c>
      <c r="D25" s="162">
        <v>68289</v>
      </c>
      <c r="E25" s="162">
        <v>170218</v>
      </c>
      <c r="F25" s="162">
        <v>11980</v>
      </c>
      <c r="G25" s="162">
        <v>23183</v>
      </c>
      <c r="H25" s="162">
        <v>21170</v>
      </c>
      <c r="I25" s="162">
        <v>18708</v>
      </c>
      <c r="J25" s="162">
        <v>29112</v>
      </c>
      <c r="K25" s="162">
        <v>14048</v>
      </c>
      <c r="L25" s="162">
        <v>52017</v>
      </c>
      <c r="M25" s="162">
        <v>4707</v>
      </c>
      <c r="N25" s="162">
        <v>83061</v>
      </c>
      <c r="O25" s="95"/>
      <c r="P25" s="95"/>
      <c r="Q25" s="95"/>
      <c r="R25" s="95"/>
      <c r="S25" s="95"/>
      <c r="T25" s="95"/>
      <c r="U25" s="95"/>
      <c r="V25" s="95"/>
      <c r="W25" s="95"/>
      <c r="X25" s="95"/>
      <c r="Y25" s="95"/>
      <c r="Z25" s="95"/>
      <c r="AA25" s="96"/>
    </row>
    <row r="26" spans="1:27" s="71" customFormat="1" ht="21.6" customHeight="1">
      <c r="A26" s="69">
        <f>IF(B26&lt;&gt;"",COUNTA($B$19:B26),"")</f>
        <v>8</v>
      </c>
      <c r="B26" s="79" t="s">
        <v>76</v>
      </c>
      <c r="C26" s="161">
        <v>340115</v>
      </c>
      <c r="D26" s="161">
        <v>14701</v>
      </c>
      <c r="E26" s="161">
        <v>62428</v>
      </c>
      <c r="F26" s="161">
        <v>2160</v>
      </c>
      <c r="G26" s="161">
        <v>5510</v>
      </c>
      <c r="H26" s="161">
        <v>4257</v>
      </c>
      <c r="I26" s="161">
        <v>3749</v>
      </c>
      <c r="J26" s="161">
        <v>16055</v>
      </c>
      <c r="K26" s="161">
        <v>6490</v>
      </c>
      <c r="L26" s="161">
        <v>24207</v>
      </c>
      <c r="M26" s="161">
        <v>43</v>
      </c>
      <c r="N26" s="161">
        <v>262943</v>
      </c>
      <c r="O26" s="95"/>
      <c r="P26" s="95"/>
      <c r="Q26" s="95"/>
      <c r="R26" s="95"/>
      <c r="S26" s="95"/>
      <c r="T26" s="95"/>
      <c r="U26" s="95"/>
      <c r="V26" s="95"/>
      <c r="W26" s="95"/>
      <c r="X26" s="95"/>
      <c r="Y26" s="95"/>
      <c r="Z26" s="95"/>
      <c r="AA26" s="96"/>
    </row>
    <row r="27" spans="1:27" s="71" customFormat="1" ht="11.1" customHeight="1">
      <c r="A27" s="69">
        <f>IF(B27&lt;&gt;"",COUNTA($B$19:B27),"")</f>
        <v>9</v>
      </c>
      <c r="B27" s="78" t="s">
        <v>77</v>
      </c>
      <c r="C27" s="161">
        <v>52538</v>
      </c>
      <c r="D27" s="161">
        <v>10561</v>
      </c>
      <c r="E27" s="161">
        <v>40985</v>
      </c>
      <c r="F27" s="161">
        <v>1652</v>
      </c>
      <c r="G27" s="161">
        <v>3341</v>
      </c>
      <c r="H27" s="161">
        <v>3771</v>
      </c>
      <c r="I27" s="161">
        <v>2374</v>
      </c>
      <c r="J27" s="161">
        <v>4004</v>
      </c>
      <c r="K27" s="161">
        <v>2811</v>
      </c>
      <c r="L27" s="161">
        <v>23032</v>
      </c>
      <c r="M27" s="161" t="s">
        <v>8</v>
      </c>
      <c r="N27" s="161">
        <v>992</v>
      </c>
      <c r="O27" s="95"/>
      <c r="P27" s="95"/>
      <c r="Q27" s="95"/>
      <c r="R27" s="95"/>
      <c r="S27" s="95"/>
      <c r="T27" s="95"/>
      <c r="U27" s="95"/>
      <c r="V27" s="95"/>
      <c r="W27" s="95"/>
      <c r="X27" s="95"/>
      <c r="Y27" s="95"/>
      <c r="Z27" s="95"/>
      <c r="AA27" s="96"/>
    </row>
    <row r="28" spans="1:27" s="71" customFormat="1" ht="11.1" customHeight="1">
      <c r="A28" s="69">
        <f>IF(B28&lt;&gt;"",COUNTA($B$19:B28),"")</f>
        <v>10</v>
      </c>
      <c r="B28" s="78" t="s">
        <v>78</v>
      </c>
      <c r="C28" s="161" t="s">
        <v>8</v>
      </c>
      <c r="D28" s="161" t="s">
        <v>8</v>
      </c>
      <c r="E28" s="161" t="s">
        <v>8</v>
      </c>
      <c r="F28" s="161" t="s">
        <v>8</v>
      </c>
      <c r="G28" s="161" t="s">
        <v>8</v>
      </c>
      <c r="H28" s="161" t="s">
        <v>8</v>
      </c>
      <c r="I28" s="161" t="s">
        <v>8</v>
      </c>
      <c r="J28" s="161" t="s">
        <v>8</v>
      </c>
      <c r="K28" s="161" t="s">
        <v>8</v>
      </c>
      <c r="L28" s="161" t="s">
        <v>8</v>
      </c>
      <c r="M28" s="161" t="s">
        <v>8</v>
      </c>
      <c r="N28" s="161" t="s">
        <v>8</v>
      </c>
      <c r="O28" s="95"/>
      <c r="P28" s="95"/>
      <c r="Q28" s="95"/>
      <c r="R28" s="95"/>
      <c r="S28" s="95"/>
      <c r="T28" s="95"/>
      <c r="U28" s="95"/>
      <c r="V28" s="95"/>
      <c r="W28" s="95"/>
      <c r="X28" s="95"/>
      <c r="Y28" s="95"/>
      <c r="Z28" s="95"/>
      <c r="AA28" s="96"/>
    </row>
    <row r="29" spans="1:27" s="71" customFormat="1" ht="11.1" customHeight="1">
      <c r="A29" s="69">
        <f>IF(B29&lt;&gt;"",COUNTA($B$19:B29),"")</f>
        <v>11</v>
      </c>
      <c r="B29" s="78" t="s">
        <v>79</v>
      </c>
      <c r="C29" s="161">
        <v>47110</v>
      </c>
      <c r="D29" s="161">
        <v>1327</v>
      </c>
      <c r="E29" s="161">
        <v>2514</v>
      </c>
      <c r="F29" s="161">
        <v>21</v>
      </c>
      <c r="G29" s="161">
        <v>148</v>
      </c>
      <c r="H29" s="161">
        <v>436</v>
      </c>
      <c r="I29" s="161" t="s">
        <v>8</v>
      </c>
      <c r="J29" s="161">
        <v>21</v>
      </c>
      <c r="K29" s="161">
        <v>137</v>
      </c>
      <c r="L29" s="161">
        <v>1751</v>
      </c>
      <c r="M29" s="161">
        <v>8</v>
      </c>
      <c r="N29" s="161">
        <v>43261</v>
      </c>
      <c r="O29" s="95"/>
      <c r="P29" s="95"/>
      <c r="Q29" s="95"/>
      <c r="R29" s="95"/>
      <c r="S29" s="95"/>
      <c r="T29" s="95"/>
      <c r="U29" s="95"/>
      <c r="V29" s="95"/>
      <c r="W29" s="95"/>
      <c r="X29" s="95"/>
      <c r="Y29" s="95"/>
      <c r="Z29" s="95"/>
      <c r="AA29" s="96"/>
    </row>
    <row r="30" spans="1:27" s="71" customFormat="1" ht="11.1" customHeight="1">
      <c r="A30" s="69">
        <f>IF(B30&lt;&gt;"",COUNTA($B$19:B30),"")</f>
        <v>12</v>
      </c>
      <c r="B30" s="78" t="s">
        <v>74</v>
      </c>
      <c r="C30" s="161">
        <v>550</v>
      </c>
      <c r="D30" s="161" t="s">
        <v>8</v>
      </c>
      <c r="E30" s="161">
        <v>514</v>
      </c>
      <c r="F30" s="161">
        <v>6</v>
      </c>
      <c r="G30" s="161">
        <v>470</v>
      </c>
      <c r="H30" s="161">
        <v>23</v>
      </c>
      <c r="I30" s="161" t="s">
        <v>8</v>
      </c>
      <c r="J30" s="161">
        <v>15</v>
      </c>
      <c r="K30" s="161" t="s">
        <v>8</v>
      </c>
      <c r="L30" s="161" t="s">
        <v>8</v>
      </c>
      <c r="M30" s="161">
        <v>17</v>
      </c>
      <c r="N30" s="161">
        <v>19</v>
      </c>
      <c r="O30" s="95"/>
      <c r="P30" s="95"/>
      <c r="Q30" s="95"/>
      <c r="R30" s="95"/>
      <c r="S30" s="95"/>
      <c r="T30" s="95"/>
      <c r="U30" s="95"/>
      <c r="V30" s="95"/>
      <c r="W30" s="95"/>
      <c r="X30" s="95"/>
      <c r="Y30" s="95"/>
      <c r="Z30" s="95"/>
      <c r="AA30" s="96"/>
    </row>
    <row r="31" spans="1:27" s="71" customFormat="1" ht="20.100000000000001" customHeight="1">
      <c r="A31" s="70">
        <f>IF(B31&lt;&gt;"",COUNTA($B$19:B31),"")</f>
        <v>13</v>
      </c>
      <c r="B31" s="80" t="s">
        <v>80</v>
      </c>
      <c r="C31" s="162">
        <v>386675</v>
      </c>
      <c r="D31" s="162">
        <v>16028</v>
      </c>
      <c r="E31" s="162">
        <v>64428</v>
      </c>
      <c r="F31" s="162">
        <v>2175</v>
      </c>
      <c r="G31" s="162">
        <v>5188</v>
      </c>
      <c r="H31" s="162">
        <v>4670</v>
      </c>
      <c r="I31" s="162">
        <v>3749</v>
      </c>
      <c r="J31" s="162">
        <v>16061</v>
      </c>
      <c r="K31" s="162">
        <v>6628</v>
      </c>
      <c r="L31" s="162">
        <v>25958</v>
      </c>
      <c r="M31" s="162">
        <v>34</v>
      </c>
      <c r="N31" s="162">
        <v>306185</v>
      </c>
      <c r="O31" s="95"/>
      <c r="P31" s="95"/>
      <c r="Q31" s="95"/>
      <c r="R31" s="95"/>
      <c r="S31" s="95"/>
      <c r="T31" s="95"/>
      <c r="U31" s="95"/>
      <c r="V31" s="95"/>
      <c r="W31" s="95"/>
      <c r="X31" s="95"/>
      <c r="Y31" s="95"/>
      <c r="Z31" s="95"/>
      <c r="AA31" s="96"/>
    </row>
    <row r="32" spans="1:27" s="71" customFormat="1" ht="20.100000000000001" customHeight="1">
      <c r="A32" s="70">
        <f>IF(B32&lt;&gt;"",COUNTA($B$19:B32),"")</f>
        <v>14</v>
      </c>
      <c r="B32" s="80" t="s">
        <v>81</v>
      </c>
      <c r="C32" s="162">
        <v>712949</v>
      </c>
      <c r="D32" s="162">
        <v>84316</v>
      </c>
      <c r="E32" s="162">
        <v>234646</v>
      </c>
      <c r="F32" s="162">
        <v>14155</v>
      </c>
      <c r="G32" s="162">
        <v>28370</v>
      </c>
      <c r="H32" s="162">
        <v>25840</v>
      </c>
      <c r="I32" s="162">
        <v>22457</v>
      </c>
      <c r="J32" s="162">
        <v>45173</v>
      </c>
      <c r="K32" s="162">
        <v>20675</v>
      </c>
      <c r="L32" s="162">
        <v>77975</v>
      </c>
      <c r="M32" s="162">
        <v>4742</v>
      </c>
      <c r="N32" s="162">
        <v>389246</v>
      </c>
      <c r="O32" s="95"/>
      <c r="P32" s="95"/>
      <c r="Q32" s="95"/>
      <c r="R32" s="95"/>
      <c r="S32" s="95"/>
      <c r="T32" s="95"/>
      <c r="U32" s="95"/>
      <c r="V32" s="95"/>
      <c r="W32" s="95"/>
      <c r="X32" s="95"/>
      <c r="Y32" s="95"/>
      <c r="Z32" s="95"/>
      <c r="AA32" s="96"/>
    </row>
    <row r="33" spans="1:27" s="71" customFormat="1" ht="11.1" customHeight="1">
      <c r="A33" s="69">
        <f>IF(B33&lt;&gt;"",COUNTA($B$19:B33),"")</f>
        <v>15</v>
      </c>
      <c r="B33" s="78" t="s">
        <v>82</v>
      </c>
      <c r="C33" s="161" t="s">
        <v>8</v>
      </c>
      <c r="D33" s="161" t="s">
        <v>8</v>
      </c>
      <c r="E33" s="161" t="s">
        <v>8</v>
      </c>
      <c r="F33" s="161" t="s">
        <v>8</v>
      </c>
      <c r="G33" s="161" t="s">
        <v>8</v>
      </c>
      <c r="H33" s="161" t="s">
        <v>8</v>
      </c>
      <c r="I33" s="161" t="s">
        <v>8</v>
      </c>
      <c r="J33" s="161" t="s">
        <v>8</v>
      </c>
      <c r="K33" s="161" t="s">
        <v>8</v>
      </c>
      <c r="L33" s="161" t="s">
        <v>8</v>
      </c>
      <c r="M33" s="161" t="s">
        <v>8</v>
      </c>
      <c r="N33" s="161" t="s">
        <v>8</v>
      </c>
      <c r="O33" s="95"/>
      <c r="P33" s="95"/>
      <c r="Q33" s="95"/>
      <c r="R33" s="95"/>
      <c r="S33" s="95"/>
      <c r="T33" s="95"/>
      <c r="U33" s="95"/>
      <c r="V33" s="95"/>
      <c r="W33" s="95"/>
      <c r="X33" s="95"/>
      <c r="Y33" s="95"/>
      <c r="Z33" s="95"/>
      <c r="AA33" s="96"/>
    </row>
    <row r="34" spans="1:27" s="71" customFormat="1" ht="11.1" customHeight="1">
      <c r="A34" s="69">
        <f>IF(B34&lt;&gt;"",COUNTA($B$19:B34),"")</f>
        <v>16</v>
      </c>
      <c r="B34" s="78" t="s">
        <v>83</v>
      </c>
      <c r="C34" s="161" t="s">
        <v>8</v>
      </c>
      <c r="D34" s="161" t="s">
        <v>8</v>
      </c>
      <c r="E34" s="161" t="s">
        <v>8</v>
      </c>
      <c r="F34" s="161" t="s">
        <v>8</v>
      </c>
      <c r="G34" s="161" t="s">
        <v>8</v>
      </c>
      <c r="H34" s="161" t="s">
        <v>8</v>
      </c>
      <c r="I34" s="161" t="s">
        <v>8</v>
      </c>
      <c r="J34" s="161" t="s">
        <v>8</v>
      </c>
      <c r="K34" s="161" t="s">
        <v>8</v>
      </c>
      <c r="L34" s="161" t="s">
        <v>8</v>
      </c>
      <c r="M34" s="161" t="s">
        <v>8</v>
      </c>
      <c r="N34" s="161" t="s">
        <v>8</v>
      </c>
      <c r="O34" s="95"/>
      <c r="P34" s="95"/>
      <c r="Q34" s="95"/>
      <c r="R34" s="95"/>
      <c r="S34" s="95"/>
      <c r="T34" s="95"/>
      <c r="U34" s="95"/>
      <c r="V34" s="95"/>
      <c r="W34" s="95"/>
      <c r="X34" s="95"/>
      <c r="Y34" s="95"/>
      <c r="Z34" s="95"/>
      <c r="AA34" s="96"/>
    </row>
    <row r="35" spans="1:27" s="71" customFormat="1" ht="11.1" customHeight="1">
      <c r="A35" s="69">
        <f>IF(B35&lt;&gt;"",COUNTA($B$19:B35),"")</f>
        <v>17</v>
      </c>
      <c r="B35" s="78" t="s">
        <v>99</v>
      </c>
      <c r="C35" s="161" t="s">
        <v>8</v>
      </c>
      <c r="D35" s="161" t="s">
        <v>8</v>
      </c>
      <c r="E35" s="161" t="s">
        <v>8</v>
      </c>
      <c r="F35" s="161" t="s">
        <v>8</v>
      </c>
      <c r="G35" s="161" t="s">
        <v>8</v>
      </c>
      <c r="H35" s="161" t="s">
        <v>8</v>
      </c>
      <c r="I35" s="161" t="s">
        <v>8</v>
      </c>
      <c r="J35" s="161" t="s">
        <v>8</v>
      </c>
      <c r="K35" s="161" t="s">
        <v>8</v>
      </c>
      <c r="L35" s="161" t="s">
        <v>8</v>
      </c>
      <c r="M35" s="161" t="s">
        <v>8</v>
      </c>
      <c r="N35" s="161" t="s">
        <v>8</v>
      </c>
      <c r="O35" s="95"/>
      <c r="P35" s="95"/>
      <c r="Q35" s="95"/>
      <c r="R35" s="95"/>
      <c r="S35" s="95"/>
      <c r="T35" s="95"/>
      <c r="U35" s="95"/>
      <c r="V35" s="95"/>
      <c r="W35" s="95"/>
      <c r="X35" s="95"/>
      <c r="Y35" s="95"/>
      <c r="Z35" s="95"/>
      <c r="AA35" s="96"/>
    </row>
    <row r="36" spans="1:27" s="71" customFormat="1" ht="11.1" customHeight="1">
      <c r="A36" s="69">
        <f>IF(B36&lt;&gt;"",COUNTA($B$19:B36),"")</f>
        <v>18</v>
      </c>
      <c r="B36" s="78" t="s">
        <v>100</v>
      </c>
      <c r="C36" s="161" t="s">
        <v>8</v>
      </c>
      <c r="D36" s="161" t="s">
        <v>8</v>
      </c>
      <c r="E36" s="161" t="s">
        <v>8</v>
      </c>
      <c r="F36" s="161" t="s">
        <v>8</v>
      </c>
      <c r="G36" s="161" t="s">
        <v>8</v>
      </c>
      <c r="H36" s="161" t="s">
        <v>8</v>
      </c>
      <c r="I36" s="161" t="s">
        <v>8</v>
      </c>
      <c r="J36" s="161" t="s">
        <v>8</v>
      </c>
      <c r="K36" s="161" t="s">
        <v>8</v>
      </c>
      <c r="L36" s="161" t="s">
        <v>8</v>
      </c>
      <c r="M36" s="161" t="s">
        <v>8</v>
      </c>
      <c r="N36" s="161" t="s">
        <v>8</v>
      </c>
      <c r="O36" s="95"/>
      <c r="P36" s="95"/>
      <c r="Q36" s="95"/>
      <c r="R36" s="95"/>
      <c r="S36" s="95"/>
      <c r="T36" s="95"/>
      <c r="U36" s="95"/>
      <c r="V36" s="95"/>
      <c r="W36" s="95"/>
      <c r="X36" s="95"/>
      <c r="Y36" s="95"/>
      <c r="Z36" s="95"/>
      <c r="AA36" s="96"/>
    </row>
    <row r="37" spans="1:27" s="71" customFormat="1" ht="11.1" customHeight="1">
      <c r="A37" s="69">
        <f>IF(B37&lt;&gt;"",COUNTA($B$19:B37),"")</f>
        <v>19</v>
      </c>
      <c r="B37" s="78" t="s">
        <v>27</v>
      </c>
      <c r="C37" s="161" t="s">
        <v>8</v>
      </c>
      <c r="D37" s="161" t="s">
        <v>8</v>
      </c>
      <c r="E37" s="161" t="s">
        <v>8</v>
      </c>
      <c r="F37" s="161" t="s">
        <v>8</v>
      </c>
      <c r="G37" s="161" t="s">
        <v>8</v>
      </c>
      <c r="H37" s="161" t="s">
        <v>8</v>
      </c>
      <c r="I37" s="161" t="s">
        <v>8</v>
      </c>
      <c r="J37" s="161" t="s">
        <v>8</v>
      </c>
      <c r="K37" s="161" t="s">
        <v>8</v>
      </c>
      <c r="L37" s="161" t="s">
        <v>8</v>
      </c>
      <c r="M37" s="161" t="s">
        <v>8</v>
      </c>
      <c r="N37" s="161" t="s">
        <v>8</v>
      </c>
      <c r="O37" s="95"/>
      <c r="P37" s="95"/>
      <c r="Q37" s="95"/>
      <c r="R37" s="95"/>
      <c r="S37" s="95"/>
      <c r="T37" s="95"/>
      <c r="U37" s="95"/>
      <c r="V37" s="95"/>
      <c r="W37" s="95"/>
      <c r="X37" s="95"/>
      <c r="Y37" s="95"/>
      <c r="Z37" s="95"/>
      <c r="AA37" s="96"/>
    </row>
    <row r="38" spans="1:27" s="71" customFormat="1" ht="21.6" customHeight="1">
      <c r="A38" s="69">
        <f>IF(B38&lt;&gt;"",COUNTA($B$19:B38),"")</f>
        <v>20</v>
      </c>
      <c r="B38" s="79" t="s">
        <v>84</v>
      </c>
      <c r="C38" s="161" t="s">
        <v>8</v>
      </c>
      <c r="D38" s="161" t="s">
        <v>8</v>
      </c>
      <c r="E38" s="161" t="s">
        <v>8</v>
      </c>
      <c r="F38" s="161" t="s">
        <v>8</v>
      </c>
      <c r="G38" s="161" t="s">
        <v>8</v>
      </c>
      <c r="H38" s="161" t="s">
        <v>8</v>
      </c>
      <c r="I38" s="161" t="s">
        <v>8</v>
      </c>
      <c r="J38" s="161" t="s">
        <v>8</v>
      </c>
      <c r="K38" s="161" t="s">
        <v>8</v>
      </c>
      <c r="L38" s="161" t="s">
        <v>8</v>
      </c>
      <c r="M38" s="161" t="s">
        <v>8</v>
      </c>
      <c r="N38" s="161" t="s">
        <v>8</v>
      </c>
      <c r="O38" s="95"/>
      <c r="P38" s="95"/>
      <c r="Q38" s="95"/>
      <c r="R38" s="95"/>
      <c r="S38" s="95"/>
      <c r="T38" s="95"/>
      <c r="U38" s="95"/>
      <c r="V38" s="95"/>
      <c r="W38" s="95"/>
      <c r="X38" s="95"/>
      <c r="Y38" s="95"/>
      <c r="Z38" s="95"/>
      <c r="AA38" s="96"/>
    </row>
    <row r="39" spans="1:27" s="71" customFormat="1" ht="21.6" customHeight="1">
      <c r="A39" s="69">
        <f>IF(B39&lt;&gt;"",COUNTA($B$19:B39),"")</f>
        <v>21</v>
      </c>
      <c r="B39" s="79" t="s">
        <v>85</v>
      </c>
      <c r="C39" s="161">
        <v>7588</v>
      </c>
      <c r="D39" s="161">
        <v>412</v>
      </c>
      <c r="E39" s="161">
        <v>2745</v>
      </c>
      <c r="F39" s="161">
        <v>75</v>
      </c>
      <c r="G39" s="161">
        <v>281</v>
      </c>
      <c r="H39" s="161">
        <v>324</v>
      </c>
      <c r="I39" s="161">
        <v>148</v>
      </c>
      <c r="J39" s="161">
        <v>819</v>
      </c>
      <c r="K39" s="161">
        <v>904</v>
      </c>
      <c r="L39" s="161">
        <v>194</v>
      </c>
      <c r="M39" s="161">
        <v>59</v>
      </c>
      <c r="N39" s="161">
        <v>4372</v>
      </c>
      <c r="O39" s="95"/>
      <c r="P39" s="95"/>
      <c r="Q39" s="95"/>
      <c r="R39" s="95"/>
      <c r="S39" s="95"/>
      <c r="T39" s="95"/>
      <c r="U39" s="95"/>
      <c r="V39" s="95"/>
      <c r="W39" s="95"/>
      <c r="X39" s="95"/>
      <c r="Y39" s="95"/>
      <c r="Z39" s="95"/>
      <c r="AA39" s="96"/>
    </row>
    <row r="40" spans="1:27" s="71" customFormat="1" ht="21.6" customHeight="1">
      <c r="A40" s="69">
        <f>IF(B40&lt;&gt;"",COUNTA($B$19:B40),"")</f>
        <v>22</v>
      </c>
      <c r="B40" s="79" t="s">
        <v>86</v>
      </c>
      <c r="C40" s="161">
        <v>1718</v>
      </c>
      <c r="D40" s="161">
        <v>318</v>
      </c>
      <c r="E40" s="161">
        <v>679</v>
      </c>
      <c r="F40" s="161">
        <v>60</v>
      </c>
      <c r="G40" s="161">
        <v>75</v>
      </c>
      <c r="H40" s="161">
        <v>23</v>
      </c>
      <c r="I40" s="161" t="s">
        <v>8</v>
      </c>
      <c r="J40" s="161">
        <v>184</v>
      </c>
      <c r="K40" s="161">
        <v>190</v>
      </c>
      <c r="L40" s="161">
        <v>146</v>
      </c>
      <c r="M40" s="161" t="s">
        <v>8</v>
      </c>
      <c r="N40" s="161">
        <v>721</v>
      </c>
      <c r="O40" s="95"/>
      <c r="P40" s="95"/>
      <c r="Q40" s="95"/>
      <c r="R40" s="95"/>
      <c r="S40" s="95"/>
      <c r="T40" s="95"/>
      <c r="U40" s="95"/>
      <c r="V40" s="95"/>
      <c r="W40" s="95"/>
      <c r="X40" s="95"/>
      <c r="Y40" s="95"/>
      <c r="Z40" s="95"/>
      <c r="AA40" s="96"/>
    </row>
    <row r="41" spans="1:27" s="71" customFormat="1" ht="11.1" customHeight="1">
      <c r="A41" s="69">
        <f>IF(B41&lt;&gt;"",COUNTA($B$19:B41),"")</f>
        <v>23</v>
      </c>
      <c r="B41" s="78" t="s">
        <v>87</v>
      </c>
      <c r="C41" s="161">
        <v>149062</v>
      </c>
      <c r="D41" s="161">
        <v>25073</v>
      </c>
      <c r="E41" s="161">
        <v>75491</v>
      </c>
      <c r="F41" s="161">
        <v>6665</v>
      </c>
      <c r="G41" s="161">
        <v>12963</v>
      </c>
      <c r="H41" s="161">
        <v>10884</v>
      </c>
      <c r="I41" s="161">
        <v>8651</v>
      </c>
      <c r="J41" s="161">
        <v>11506</v>
      </c>
      <c r="K41" s="161">
        <v>4654</v>
      </c>
      <c r="L41" s="161">
        <v>20169</v>
      </c>
      <c r="M41" s="161">
        <v>312</v>
      </c>
      <c r="N41" s="161">
        <v>48185</v>
      </c>
      <c r="O41" s="95"/>
      <c r="P41" s="95"/>
      <c r="Q41" s="95"/>
      <c r="R41" s="95"/>
      <c r="S41" s="95"/>
      <c r="T41" s="95"/>
      <c r="U41" s="95"/>
      <c r="V41" s="95"/>
      <c r="W41" s="95"/>
      <c r="X41" s="95"/>
      <c r="Y41" s="95"/>
      <c r="Z41" s="95"/>
      <c r="AA41" s="96"/>
    </row>
    <row r="42" spans="1:27" s="71" customFormat="1" ht="11.1" customHeight="1">
      <c r="A42" s="69">
        <f>IF(B42&lt;&gt;"",COUNTA($B$19:B42),"")</f>
        <v>24</v>
      </c>
      <c r="B42" s="78" t="s">
        <v>88</v>
      </c>
      <c r="C42" s="161">
        <v>106924</v>
      </c>
      <c r="D42" s="161">
        <v>20414</v>
      </c>
      <c r="E42" s="161">
        <v>76719</v>
      </c>
      <c r="F42" s="161">
        <v>4239</v>
      </c>
      <c r="G42" s="161">
        <v>9675</v>
      </c>
      <c r="H42" s="161">
        <v>13663</v>
      </c>
      <c r="I42" s="161">
        <v>8060</v>
      </c>
      <c r="J42" s="161">
        <v>13131</v>
      </c>
      <c r="K42" s="161">
        <v>7948</v>
      </c>
      <c r="L42" s="161">
        <v>20003</v>
      </c>
      <c r="M42" s="161">
        <v>2524</v>
      </c>
      <c r="N42" s="161">
        <v>7266</v>
      </c>
      <c r="O42" s="95"/>
      <c r="P42" s="95"/>
      <c r="Q42" s="95"/>
      <c r="R42" s="95"/>
      <c r="S42" s="95"/>
      <c r="T42" s="95"/>
      <c r="U42" s="95"/>
      <c r="V42" s="95"/>
      <c r="W42" s="95"/>
      <c r="X42" s="95"/>
      <c r="Y42" s="95"/>
      <c r="Z42" s="95"/>
      <c r="AA42" s="96"/>
    </row>
    <row r="43" spans="1:27" s="71" customFormat="1" ht="11.1" customHeight="1">
      <c r="A43" s="69">
        <f>IF(B43&lt;&gt;"",COUNTA($B$19:B43),"")</f>
        <v>25</v>
      </c>
      <c r="B43" s="78" t="s">
        <v>74</v>
      </c>
      <c r="C43" s="161">
        <v>1825</v>
      </c>
      <c r="D43" s="161" t="s">
        <v>8</v>
      </c>
      <c r="E43" s="161">
        <v>889</v>
      </c>
      <c r="F43" s="161">
        <v>71</v>
      </c>
      <c r="G43" s="161">
        <v>14</v>
      </c>
      <c r="H43" s="161">
        <v>54</v>
      </c>
      <c r="I43" s="161">
        <v>169</v>
      </c>
      <c r="J43" s="161">
        <v>143</v>
      </c>
      <c r="K43" s="161">
        <v>89</v>
      </c>
      <c r="L43" s="161">
        <v>349</v>
      </c>
      <c r="M43" s="161">
        <v>627</v>
      </c>
      <c r="N43" s="161">
        <v>309</v>
      </c>
      <c r="O43" s="95"/>
      <c r="P43" s="95"/>
      <c r="Q43" s="95"/>
      <c r="R43" s="95"/>
      <c r="S43" s="95"/>
      <c r="T43" s="95"/>
      <c r="U43" s="95"/>
      <c r="V43" s="95"/>
      <c r="W43" s="95"/>
      <c r="X43" s="95"/>
      <c r="Y43" s="95"/>
      <c r="Z43" s="95"/>
      <c r="AA43" s="96"/>
    </row>
    <row r="44" spans="1:27" s="71" customFormat="1" ht="20.100000000000001" customHeight="1">
      <c r="A44" s="70">
        <f>IF(B44&lt;&gt;"",COUNTA($B$19:B44),"")</f>
        <v>26</v>
      </c>
      <c r="B44" s="80" t="s">
        <v>89</v>
      </c>
      <c r="C44" s="162">
        <v>263467</v>
      </c>
      <c r="D44" s="162">
        <v>46217</v>
      </c>
      <c r="E44" s="162">
        <v>154745</v>
      </c>
      <c r="F44" s="162">
        <v>10968</v>
      </c>
      <c r="G44" s="162">
        <v>22980</v>
      </c>
      <c r="H44" s="162">
        <v>24840</v>
      </c>
      <c r="I44" s="162">
        <v>16689</v>
      </c>
      <c r="J44" s="162">
        <v>25498</v>
      </c>
      <c r="K44" s="162">
        <v>13606</v>
      </c>
      <c r="L44" s="162">
        <v>40164</v>
      </c>
      <c r="M44" s="162">
        <v>2269</v>
      </c>
      <c r="N44" s="162">
        <v>60236</v>
      </c>
      <c r="O44" s="95"/>
      <c r="P44" s="95"/>
      <c r="Q44" s="95"/>
      <c r="R44" s="95"/>
      <c r="S44" s="95"/>
      <c r="T44" s="95"/>
      <c r="U44" s="95"/>
      <c r="V44" s="95"/>
      <c r="W44" s="95"/>
      <c r="X44" s="95"/>
      <c r="Y44" s="95"/>
      <c r="Z44" s="95"/>
      <c r="AA44" s="96"/>
    </row>
    <row r="45" spans="1:27" s="87" customFormat="1" ht="11.1" customHeight="1">
      <c r="A45" s="69">
        <f>IF(B45&lt;&gt;"",COUNTA($B$19:B45),"")</f>
        <v>27</v>
      </c>
      <c r="B45" s="78" t="s">
        <v>90</v>
      </c>
      <c r="C45" s="161">
        <v>142818</v>
      </c>
      <c r="D45" s="161">
        <v>4285</v>
      </c>
      <c r="E45" s="161">
        <v>25240</v>
      </c>
      <c r="F45" s="161">
        <v>909</v>
      </c>
      <c r="G45" s="161">
        <v>1652</v>
      </c>
      <c r="H45" s="161">
        <v>1762</v>
      </c>
      <c r="I45" s="161">
        <v>764</v>
      </c>
      <c r="J45" s="161">
        <v>8857</v>
      </c>
      <c r="K45" s="161">
        <v>2324</v>
      </c>
      <c r="L45" s="161">
        <v>8973</v>
      </c>
      <c r="M45" s="161" t="s">
        <v>8</v>
      </c>
      <c r="N45" s="161">
        <v>113293</v>
      </c>
      <c r="O45" s="97"/>
      <c r="P45" s="97"/>
      <c r="Q45" s="97"/>
      <c r="R45" s="97"/>
      <c r="S45" s="97"/>
      <c r="T45" s="97"/>
      <c r="U45" s="97"/>
      <c r="V45" s="97"/>
      <c r="W45" s="97"/>
      <c r="X45" s="97"/>
      <c r="Y45" s="97"/>
      <c r="Z45" s="97"/>
      <c r="AA45" s="98"/>
    </row>
    <row r="46" spans="1:27" s="87" customFormat="1" ht="11.1" customHeight="1">
      <c r="A46" s="69">
        <f>IF(B46&lt;&gt;"",COUNTA($B$19:B46),"")</f>
        <v>28</v>
      </c>
      <c r="B46" s="78" t="s">
        <v>91</v>
      </c>
      <c r="C46" s="161" t="s">
        <v>8</v>
      </c>
      <c r="D46" s="161" t="s">
        <v>8</v>
      </c>
      <c r="E46" s="161" t="s">
        <v>8</v>
      </c>
      <c r="F46" s="161" t="s">
        <v>8</v>
      </c>
      <c r="G46" s="161" t="s">
        <v>8</v>
      </c>
      <c r="H46" s="161" t="s">
        <v>8</v>
      </c>
      <c r="I46" s="161" t="s">
        <v>8</v>
      </c>
      <c r="J46" s="161" t="s">
        <v>8</v>
      </c>
      <c r="K46" s="161" t="s">
        <v>8</v>
      </c>
      <c r="L46" s="161" t="s">
        <v>8</v>
      </c>
      <c r="M46" s="161" t="s">
        <v>8</v>
      </c>
      <c r="N46" s="161" t="s">
        <v>8</v>
      </c>
      <c r="O46" s="97"/>
      <c r="P46" s="97"/>
      <c r="Q46" s="97"/>
      <c r="R46" s="97"/>
      <c r="S46" s="97"/>
      <c r="T46" s="97"/>
      <c r="U46" s="97"/>
      <c r="V46" s="97"/>
      <c r="W46" s="97"/>
      <c r="X46" s="97"/>
      <c r="Y46" s="97"/>
      <c r="Z46" s="97"/>
      <c r="AA46" s="98"/>
    </row>
    <row r="47" spans="1:27" s="87" customFormat="1" ht="11.1" customHeight="1">
      <c r="A47" s="69">
        <f>IF(B47&lt;&gt;"",COUNTA($B$19:B47),"")</f>
        <v>29</v>
      </c>
      <c r="B47" s="78" t="s">
        <v>92</v>
      </c>
      <c r="C47" s="161">
        <v>195989</v>
      </c>
      <c r="D47" s="161">
        <v>94</v>
      </c>
      <c r="E47" s="161">
        <v>6035</v>
      </c>
      <c r="F47" s="161">
        <v>62</v>
      </c>
      <c r="G47" s="161">
        <v>1105</v>
      </c>
      <c r="H47" s="161">
        <v>801</v>
      </c>
      <c r="I47" s="161">
        <v>698</v>
      </c>
      <c r="J47" s="161">
        <v>2333</v>
      </c>
      <c r="K47" s="161">
        <v>889</v>
      </c>
      <c r="L47" s="161">
        <v>147</v>
      </c>
      <c r="M47" s="161">
        <v>17</v>
      </c>
      <c r="N47" s="161">
        <v>189843</v>
      </c>
      <c r="O47" s="97"/>
      <c r="P47" s="97"/>
      <c r="Q47" s="97"/>
      <c r="R47" s="97"/>
      <c r="S47" s="97"/>
      <c r="T47" s="97"/>
      <c r="U47" s="97"/>
      <c r="V47" s="97"/>
      <c r="W47" s="97"/>
      <c r="X47" s="97"/>
      <c r="Y47" s="97"/>
      <c r="Z47" s="97"/>
      <c r="AA47" s="98"/>
    </row>
    <row r="48" spans="1:27" s="87" customFormat="1" ht="11.1" customHeight="1">
      <c r="A48" s="69">
        <f>IF(B48&lt;&gt;"",COUNTA($B$19:B48),"")</f>
        <v>30</v>
      </c>
      <c r="B48" s="78" t="s">
        <v>74</v>
      </c>
      <c r="C48" s="161">
        <v>550</v>
      </c>
      <c r="D48" s="161" t="s">
        <v>8</v>
      </c>
      <c r="E48" s="161">
        <v>514</v>
      </c>
      <c r="F48" s="161">
        <v>6</v>
      </c>
      <c r="G48" s="161">
        <v>470</v>
      </c>
      <c r="H48" s="161">
        <v>23</v>
      </c>
      <c r="I48" s="161" t="s">
        <v>8</v>
      </c>
      <c r="J48" s="161">
        <v>15</v>
      </c>
      <c r="K48" s="161" t="s">
        <v>8</v>
      </c>
      <c r="L48" s="161" t="s">
        <v>8</v>
      </c>
      <c r="M48" s="161">
        <v>17</v>
      </c>
      <c r="N48" s="161">
        <v>19</v>
      </c>
      <c r="O48" s="97"/>
      <c r="P48" s="97"/>
      <c r="Q48" s="97"/>
      <c r="R48" s="97"/>
      <c r="S48" s="97"/>
      <c r="T48" s="97"/>
      <c r="U48" s="97"/>
      <c r="V48" s="97"/>
      <c r="W48" s="97"/>
      <c r="X48" s="97"/>
      <c r="Y48" s="97"/>
      <c r="Z48" s="97"/>
      <c r="AA48" s="98"/>
    </row>
    <row r="49" spans="1:27" s="71" customFormat="1" ht="20.100000000000001" customHeight="1">
      <c r="A49" s="70">
        <f>IF(B49&lt;&gt;"",COUNTA($B$19:B49),"")</f>
        <v>31</v>
      </c>
      <c r="B49" s="80" t="s">
        <v>93</v>
      </c>
      <c r="C49" s="162">
        <v>338258</v>
      </c>
      <c r="D49" s="162">
        <v>4379</v>
      </c>
      <c r="E49" s="162">
        <v>30762</v>
      </c>
      <c r="F49" s="162">
        <v>965</v>
      </c>
      <c r="G49" s="162">
        <v>2287</v>
      </c>
      <c r="H49" s="162">
        <v>2540</v>
      </c>
      <c r="I49" s="162">
        <v>1462</v>
      </c>
      <c r="J49" s="162">
        <v>11175</v>
      </c>
      <c r="K49" s="162">
        <v>3213</v>
      </c>
      <c r="L49" s="162">
        <v>9120</v>
      </c>
      <c r="M49" s="162" t="s">
        <v>8</v>
      </c>
      <c r="N49" s="162">
        <v>303117</v>
      </c>
      <c r="O49" s="95"/>
      <c r="P49" s="95"/>
      <c r="Q49" s="95"/>
      <c r="R49" s="95"/>
      <c r="S49" s="95"/>
      <c r="T49" s="95"/>
      <c r="U49" s="95"/>
      <c r="V49" s="95"/>
      <c r="W49" s="95"/>
      <c r="X49" s="95"/>
      <c r="Y49" s="95"/>
      <c r="Z49" s="95"/>
      <c r="AA49" s="96"/>
    </row>
    <row r="50" spans="1:27" s="71" customFormat="1" ht="20.100000000000001" customHeight="1">
      <c r="A50" s="70">
        <f>IF(B50&lt;&gt;"",COUNTA($B$19:B50),"")</f>
        <v>32</v>
      </c>
      <c r="B50" s="80" t="s">
        <v>94</v>
      </c>
      <c r="C50" s="162">
        <v>601725</v>
      </c>
      <c r="D50" s="162">
        <v>50597</v>
      </c>
      <c r="E50" s="162">
        <v>185507</v>
      </c>
      <c r="F50" s="162">
        <v>11933</v>
      </c>
      <c r="G50" s="162">
        <v>25268</v>
      </c>
      <c r="H50" s="162">
        <v>27380</v>
      </c>
      <c r="I50" s="162">
        <v>18151</v>
      </c>
      <c r="J50" s="162">
        <v>36672</v>
      </c>
      <c r="K50" s="162">
        <v>16819</v>
      </c>
      <c r="L50" s="162">
        <v>49283</v>
      </c>
      <c r="M50" s="162">
        <v>2269</v>
      </c>
      <c r="N50" s="162">
        <v>363353</v>
      </c>
      <c r="O50" s="95"/>
      <c r="P50" s="95"/>
      <c r="Q50" s="95"/>
      <c r="R50" s="95"/>
      <c r="S50" s="95"/>
      <c r="T50" s="95"/>
      <c r="U50" s="95"/>
      <c r="V50" s="95"/>
      <c r="W50" s="95"/>
      <c r="X50" s="95"/>
      <c r="Y50" s="95"/>
      <c r="Z50" s="95"/>
      <c r="AA50" s="96"/>
    </row>
    <row r="51" spans="1:27" s="71" customFormat="1" ht="20.100000000000001" customHeight="1">
      <c r="A51" s="70">
        <f>IF(B51&lt;&gt;"",COUNTA($B$19:B51),"")</f>
        <v>33</v>
      </c>
      <c r="B51" s="80" t="s">
        <v>95</v>
      </c>
      <c r="C51" s="162">
        <v>-111224</v>
      </c>
      <c r="D51" s="162">
        <v>-33719</v>
      </c>
      <c r="E51" s="162">
        <v>-49139</v>
      </c>
      <c r="F51" s="162">
        <v>-2222</v>
      </c>
      <c r="G51" s="162">
        <v>-3103</v>
      </c>
      <c r="H51" s="162">
        <v>1540</v>
      </c>
      <c r="I51" s="162">
        <v>-4306</v>
      </c>
      <c r="J51" s="162">
        <v>-8501</v>
      </c>
      <c r="K51" s="162">
        <v>-3856</v>
      </c>
      <c r="L51" s="162">
        <v>-28692</v>
      </c>
      <c r="M51" s="162">
        <v>-2473</v>
      </c>
      <c r="N51" s="162">
        <v>-25893</v>
      </c>
      <c r="O51" s="95"/>
      <c r="P51" s="95"/>
      <c r="Q51" s="95"/>
      <c r="R51" s="95"/>
      <c r="S51" s="95"/>
      <c r="T51" s="95"/>
      <c r="U51" s="95"/>
      <c r="V51" s="95"/>
      <c r="W51" s="95"/>
      <c r="X51" s="95"/>
      <c r="Y51" s="95"/>
      <c r="Z51" s="95"/>
      <c r="AA51" s="96"/>
    </row>
    <row r="52" spans="1:27" s="87" customFormat="1" ht="24.95" customHeight="1">
      <c r="A52" s="69">
        <f>IF(B52&lt;&gt;"",COUNTA($B$19:B52),"")</f>
        <v>34</v>
      </c>
      <c r="B52" s="81" t="s">
        <v>96</v>
      </c>
      <c r="C52" s="163">
        <v>-62807</v>
      </c>
      <c r="D52" s="163">
        <v>-22071</v>
      </c>
      <c r="E52" s="163">
        <v>-15473</v>
      </c>
      <c r="F52" s="163">
        <v>-1012</v>
      </c>
      <c r="G52" s="163">
        <v>-202</v>
      </c>
      <c r="H52" s="163">
        <v>3670</v>
      </c>
      <c r="I52" s="163">
        <v>-2019</v>
      </c>
      <c r="J52" s="163">
        <v>-3615</v>
      </c>
      <c r="K52" s="163">
        <v>-441</v>
      </c>
      <c r="L52" s="163">
        <v>-11853</v>
      </c>
      <c r="M52" s="163">
        <v>-2439</v>
      </c>
      <c r="N52" s="163">
        <v>-22825</v>
      </c>
      <c r="O52" s="97"/>
      <c r="P52" s="97"/>
      <c r="Q52" s="97"/>
      <c r="R52" s="97"/>
      <c r="S52" s="97"/>
      <c r="T52" s="97"/>
      <c r="U52" s="97"/>
      <c r="V52" s="97"/>
      <c r="W52" s="97"/>
      <c r="X52" s="97"/>
      <c r="Y52" s="97"/>
      <c r="Z52" s="97"/>
      <c r="AA52" s="98"/>
    </row>
    <row r="53" spans="1:27" s="87" customFormat="1" ht="18" customHeight="1">
      <c r="A53" s="69">
        <f>IF(B53&lt;&gt;"",COUNTA($B$19:B53),"")</f>
        <v>35</v>
      </c>
      <c r="B53" s="78" t="s">
        <v>97</v>
      </c>
      <c r="C53" s="161">
        <v>3443</v>
      </c>
      <c r="D53" s="161" t="s">
        <v>8</v>
      </c>
      <c r="E53" s="161">
        <v>3443</v>
      </c>
      <c r="F53" s="161" t="s">
        <v>8</v>
      </c>
      <c r="G53" s="161">
        <v>31</v>
      </c>
      <c r="H53" s="161">
        <v>275</v>
      </c>
      <c r="I53" s="161" t="s">
        <v>8</v>
      </c>
      <c r="J53" s="161">
        <v>3137</v>
      </c>
      <c r="K53" s="161" t="s">
        <v>8</v>
      </c>
      <c r="L53" s="161" t="s">
        <v>8</v>
      </c>
      <c r="M53" s="161" t="s">
        <v>8</v>
      </c>
      <c r="N53" s="161" t="s">
        <v>8</v>
      </c>
      <c r="O53" s="97"/>
      <c r="P53" s="97"/>
      <c r="Q53" s="97"/>
      <c r="R53" s="97"/>
      <c r="S53" s="97"/>
      <c r="T53" s="97"/>
      <c r="U53" s="97"/>
      <c r="V53" s="97"/>
      <c r="W53" s="97"/>
      <c r="X53" s="97"/>
      <c r="Y53" s="97"/>
      <c r="Z53" s="97"/>
      <c r="AA53" s="98"/>
    </row>
    <row r="54" spans="1:27" ht="11.1" customHeight="1">
      <c r="A54" s="69">
        <f>IF(B54&lt;&gt;"",COUNTA($B$19:B54),"")</f>
        <v>36</v>
      </c>
      <c r="B54" s="78" t="s">
        <v>98</v>
      </c>
      <c r="C54" s="161">
        <v>1521</v>
      </c>
      <c r="D54" s="161">
        <v>379</v>
      </c>
      <c r="E54" s="161">
        <v>1115</v>
      </c>
      <c r="F54" s="161">
        <v>101</v>
      </c>
      <c r="G54" s="161">
        <v>277</v>
      </c>
      <c r="H54" s="161">
        <v>493</v>
      </c>
      <c r="I54" s="161">
        <v>207</v>
      </c>
      <c r="J54" s="161">
        <v>36</v>
      </c>
      <c r="K54" s="161" t="s">
        <v>8</v>
      </c>
      <c r="L54" s="161" t="s">
        <v>8</v>
      </c>
      <c r="M54" s="161">
        <v>27</v>
      </c>
      <c r="N54" s="161" t="s">
        <v>8</v>
      </c>
    </row>
    <row r="55" spans="1:27" s="74" customFormat="1" ht="20.100000000000001" customHeight="1">
      <c r="A55" s="69" t="str">
        <f>IF(B55&lt;&gt;"",COUNTA($B$19:B55),"")</f>
        <v/>
      </c>
      <c r="B55" s="78"/>
      <c r="C55" s="229" t="s">
        <v>53</v>
      </c>
      <c r="D55" s="230"/>
      <c r="E55" s="230"/>
      <c r="F55" s="230"/>
      <c r="G55" s="230"/>
      <c r="H55" s="230"/>
      <c r="I55" s="230" t="s">
        <v>53</v>
      </c>
      <c r="J55" s="230"/>
      <c r="K55" s="230"/>
      <c r="L55" s="230"/>
      <c r="M55" s="230"/>
      <c r="N55" s="230"/>
      <c r="O55" s="93"/>
      <c r="P55" s="93"/>
      <c r="Q55" s="93"/>
      <c r="R55" s="93"/>
      <c r="S55" s="93"/>
      <c r="T55" s="93"/>
      <c r="U55" s="93"/>
      <c r="V55" s="93"/>
      <c r="W55" s="93"/>
      <c r="X55" s="93"/>
      <c r="Y55" s="93"/>
      <c r="Z55" s="93"/>
      <c r="AA55" s="93"/>
    </row>
    <row r="56" spans="1:27" s="71" customFormat="1" ht="11.1" customHeight="1">
      <c r="A56" s="69">
        <f>IF(B56&lt;&gt;"",COUNTA($B$19:B56),"")</f>
        <v>37</v>
      </c>
      <c r="B56" s="78" t="s">
        <v>70</v>
      </c>
      <c r="C56" s="164">
        <v>47.83</v>
      </c>
      <c r="D56" s="164">
        <v>55.55</v>
      </c>
      <c r="E56" s="164">
        <v>25.96</v>
      </c>
      <c r="F56" s="164">
        <v>22.74</v>
      </c>
      <c r="G56" s="164">
        <v>23.2</v>
      </c>
      <c r="H56" s="164">
        <v>13.44</v>
      </c>
      <c r="I56" s="164">
        <v>23.45</v>
      </c>
      <c r="J56" s="164">
        <v>28.82</v>
      </c>
      <c r="K56" s="164">
        <v>33.19</v>
      </c>
      <c r="L56" s="164">
        <v>34.71</v>
      </c>
      <c r="M56" s="164">
        <v>4.75</v>
      </c>
      <c r="N56" s="164">
        <v>17.25</v>
      </c>
      <c r="O56" s="95"/>
      <c r="P56" s="95"/>
      <c r="Q56" s="95"/>
      <c r="R56" s="95"/>
      <c r="S56" s="95"/>
      <c r="T56" s="95"/>
      <c r="U56" s="95"/>
      <c r="V56" s="95"/>
      <c r="W56" s="95"/>
      <c r="X56" s="95"/>
      <c r="Y56" s="95"/>
      <c r="Z56" s="95"/>
      <c r="AA56" s="96"/>
    </row>
    <row r="57" spans="1:27" s="71" customFormat="1" ht="11.1" customHeight="1">
      <c r="A57" s="69">
        <f>IF(B57&lt;&gt;"",COUNTA($B$19:B57),"")</f>
        <v>38</v>
      </c>
      <c r="B57" s="78" t="s">
        <v>71</v>
      </c>
      <c r="C57" s="164">
        <v>49.9</v>
      </c>
      <c r="D57" s="164">
        <v>20.62</v>
      </c>
      <c r="E57" s="164">
        <v>36.54</v>
      </c>
      <c r="F57" s="164">
        <v>41.99</v>
      </c>
      <c r="G57" s="164">
        <v>43.55</v>
      </c>
      <c r="H57" s="164">
        <v>27.59</v>
      </c>
      <c r="I57" s="164">
        <v>53.51</v>
      </c>
      <c r="J57" s="164">
        <v>35.86</v>
      </c>
      <c r="K57" s="164">
        <v>44.98</v>
      </c>
      <c r="L57" s="164">
        <v>25.81</v>
      </c>
      <c r="M57" s="164">
        <v>0.37</v>
      </c>
      <c r="N57" s="164">
        <v>19.95</v>
      </c>
      <c r="O57" s="95"/>
      <c r="P57" s="95"/>
      <c r="Q57" s="95"/>
      <c r="R57" s="95"/>
      <c r="S57" s="95"/>
      <c r="T57" s="95"/>
      <c r="U57" s="95"/>
      <c r="V57" s="95"/>
      <c r="W57" s="95"/>
      <c r="X57" s="95"/>
      <c r="Y57" s="95"/>
      <c r="Z57" s="95"/>
      <c r="AA57" s="96"/>
    </row>
    <row r="58" spans="1:27" s="71" customFormat="1" ht="21.6" customHeight="1">
      <c r="A58" s="69">
        <f>IF(B58&lt;&gt;"",COUNTA($B$19:B58),"")</f>
        <v>39</v>
      </c>
      <c r="B58" s="79" t="s">
        <v>628</v>
      </c>
      <c r="C58" s="164" t="s">
        <v>8</v>
      </c>
      <c r="D58" s="164" t="s">
        <v>8</v>
      </c>
      <c r="E58" s="164" t="s">
        <v>8</v>
      </c>
      <c r="F58" s="164" t="s">
        <v>8</v>
      </c>
      <c r="G58" s="164" t="s">
        <v>8</v>
      </c>
      <c r="H58" s="164" t="s">
        <v>8</v>
      </c>
      <c r="I58" s="164" t="s">
        <v>8</v>
      </c>
      <c r="J58" s="164" t="s">
        <v>8</v>
      </c>
      <c r="K58" s="164" t="s">
        <v>8</v>
      </c>
      <c r="L58" s="164" t="s">
        <v>8</v>
      </c>
      <c r="M58" s="164" t="s">
        <v>8</v>
      </c>
      <c r="N58" s="164" t="s">
        <v>8</v>
      </c>
      <c r="O58" s="95"/>
      <c r="P58" s="95"/>
      <c r="Q58" s="95"/>
      <c r="R58" s="95"/>
      <c r="S58" s="95"/>
      <c r="T58" s="95"/>
      <c r="U58" s="95"/>
      <c r="V58" s="95"/>
      <c r="W58" s="95"/>
      <c r="X58" s="95"/>
      <c r="Y58" s="95"/>
      <c r="Z58" s="95"/>
      <c r="AA58" s="96"/>
    </row>
    <row r="59" spans="1:27" s="71" customFormat="1" ht="11.1" customHeight="1">
      <c r="A59" s="69">
        <f>IF(B59&lt;&gt;"",COUNTA($B$19:B59),"")</f>
        <v>40</v>
      </c>
      <c r="B59" s="78" t="s">
        <v>72</v>
      </c>
      <c r="C59" s="164">
        <v>0.25</v>
      </c>
      <c r="D59" s="164">
        <v>0.86</v>
      </c>
      <c r="E59" s="164">
        <v>0.11</v>
      </c>
      <c r="F59" s="164">
        <v>0.14000000000000001</v>
      </c>
      <c r="G59" s="164">
        <v>0.33</v>
      </c>
      <c r="H59" s="164">
        <v>0.1</v>
      </c>
      <c r="I59" s="164">
        <v>0.03</v>
      </c>
      <c r="J59" s="164">
        <v>0.21</v>
      </c>
      <c r="K59" s="164" t="s">
        <v>8</v>
      </c>
      <c r="L59" s="164" t="s">
        <v>8</v>
      </c>
      <c r="M59" s="164" t="s">
        <v>8</v>
      </c>
      <c r="N59" s="164" t="s">
        <v>8</v>
      </c>
      <c r="O59" s="95"/>
      <c r="P59" s="95"/>
      <c r="Q59" s="95"/>
      <c r="R59" s="95"/>
      <c r="S59" s="95"/>
      <c r="T59" s="95"/>
      <c r="U59" s="95"/>
      <c r="V59" s="95"/>
      <c r="W59" s="95"/>
      <c r="X59" s="95"/>
      <c r="Y59" s="95"/>
      <c r="Z59" s="95"/>
      <c r="AA59" s="96"/>
    </row>
    <row r="60" spans="1:27" s="71" customFormat="1" ht="11.1" customHeight="1">
      <c r="A60" s="69">
        <f>IF(B60&lt;&gt;"",COUNTA($B$19:B60),"")</f>
        <v>41</v>
      </c>
      <c r="B60" s="78" t="s">
        <v>73</v>
      </c>
      <c r="C60" s="164">
        <v>103.62</v>
      </c>
      <c r="D60" s="164">
        <v>145.13</v>
      </c>
      <c r="E60" s="164">
        <v>67</v>
      </c>
      <c r="F60" s="164">
        <v>87.04</v>
      </c>
      <c r="G60" s="164">
        <v>67.27</v>
      </c>
      <c r="H60" s="164">
        <v>44.39</v>
      </c>
      <c r="I60" s="164">
        <v>40.15</v>
      </c>
      <c r="J60" s="164">
        <v>67.62</v>
      </c>
      <c r="K60" s="164">
        <v>22.13</v>
      </c>
      <c r="L60" s="164">
        <v>115.82</v>
      </c>
      <c r="M60" s="164">
        <v>1.67</v>
      </c>
      <c r="N60" s="164">
        <v>25.96</v>
      </c>
      <c r="O60" s="95"/>
      <c r="P60" s="95"/>
      <c r="Q60" s="95"/>
      <c r="R60" s="95"/>
      <c r="S60" s="95"/>
      <c r="T60" s="95"/>
      <c r="U60" s="95"/>
      <c r="V60" s="95"/>
      <c r="W60" s="95"/>
      <c r="X60" s="95"/>
      <c r="Y60" s="95"/>
      <c r="Z60" s="95"/>
      <c r="AA60" s="96"/>
    </row>
    <row r="61" spans="1:27" s="71" customFormat="1" ht="11.1" customHeight="1">
      <c r="A61" s="69">
        <f>IF(B61&lt;&gt;"",COUNTA($B$19:B61),"")</f>
        <v>42</v>
      </c>
      <c r="B61" s="78" t="s">
        <v>74</v>
      </c>
      <c r="C61" s="164">
        <v>1.1200000000000001</v>
      </c>
      <c r="D61" s="164" t="s">
        <v>8</v>
      </c>
      <c r="E61" s="164">
        <v>0.67</v>
      </c>
      <c r="F61" s="164">
        <v>0.89</v>
      </c>
      <c r="G61" s="164">
        <v>0.08</v>
      </c>
      <c r="H61" s="164">
        <v>0.22</v>
      </c>
      <c r="I61" s="164">
        <v>1.05</v>
      </c>
      <c r="J61" s="164">
        <v>0.65</v>
      </c>
      <c r="K61" s="164">
        <v>0.63</v>
      </c>
      <c r="L61" s="164">
        <v>1.17</v>
      </c>
      <c r="M61" s="164">
        <v>0.8</v>
      </c>
      <c r="N61" s="164">
        <v>0.23</v>
      </c>
      <c r="O61" s="95"/>
      <c r="P61" s="95"/>
      <c r="Q61" s="95"/>
      <c r="R61" s="95"/>
      <c r="S61" s="95"/>
      <c r="T61" s="95"/>
      <c r="U61" s="95"/>
      <c r="V61" s="95"/>
      <c r="W61" s="95"/>
      <c r="X61" s="95"/>
      <c r="Y61" s="95"/>
      <c r="Z61" s="95"/>
      <c r="AA61" s="96"/>
    </row>
    <row r="62" spans="1:27" s="71" customFormat="1" ht="20.100000000000001" customHeight="1">
      <c r="A62" s="70">
        <f>IF(B62&lt;&gt;"",COUNTA($B$19:B62),"")</f>
        <v>43</v>
      </c>
      <c r="B62" s="80" t="s">
        <v>75</v>
      </c>
      <c r="C62" s="165">
        <v>200.48</v>
      </c>
      <c r="D62" s="165">
        <v>222.15</v>
      </c>
      <c r="E62" s="165">
        <v>128.94999999999999</v>
      </c>
      <c r="F62" s="165">
        <v>151.02000000000001</v>
      </c>
      <c r="G62" s="165">
        <v>134.26</v>
      </c>
      <c r="H62" s="165">
        <v>85.3</v>
      </c>
      <c r="I62" s="165">
        <v>116.08</v>
      </c>
      <c r="J62" s="165">
        <v>131.86000000000001</v>
      </c>
      <c r="K62" s="165">
        <v>99.66</v>
      </c>
      <c r="L62" s="165">
        <v>175.15</v>
      </c>
      <c r="M62" s="165">
        <v>6</v>
      </c>
      <c r="N62" s="165">
        <v>62.92</v>
      </c>
      <c r="O62" s="95"/>
      <c r="P62" s="95"/>
      <c r="Q62" s="95"/>
      <c r="R62" s="95"/>
      <c r="S62" s="95"/>
      <c r="T62" s="95"/>
      <c r="U62" s="95"/>
      <c r="V62" s="95"/>
      <c r="W62" s="95"/>
      <c r="X62" s="95"/>
      <c r="Y62" s="95"/>
      <c r="Z62" s="95"/>
      <c r="AA62" s="96"/>
    </row>
    <row r="63" spans="1:27" s="71" customFormat="1" ht="21.6" customHeight="1">
      <c r="A63" s="69">
        <f>IF(B63&lt;&gt;"",COUNTA($B$19:B63),"")</f>
        <v>44</v>
      </c>
      <c r="B63" s="79" t="s">
        <v>76</v>
      </c>
      <c r="C63" s="164">
        <v>208.99</v>
      </c>
      <c r="D63" s="164">
        <v>47.82</v>
      </c>
      <c r="E63" s="164">
        <v>47.29</v>
      </c>
      <c r="F63" s="164">
        <v>27.23</v>
      </c>
      <c r="G63" s="164">
        <v>31.91</v>
      </c>
      <c r="H63" s="164">
        <v>17.149999999999999</v>
      </c>
      <c r="I63" s="164">
        <v>23.26</v>
      </c>
      <c r="J63" s="164">
        <v>72.72</v>
      </c>
      <c r="K63" s="164">
        <v>46.05</v>
      </c>
      <c r="L63" s="164">
        <v>81.510000000000005</v>
      </c>
      <c r="M63" s="164">
        <v>0.05</v>
      </c>
      <c r="N63" s="164">
        <v>199.19</v>
      </c>
      <c r="O63" s="95"/>
      <c r="P63" s="95"/>
      <c r="Q63" s="95"/>
      <c r="R63" s="95"/>
      <c r="S63" s="95"/>
      <c r="T63" s="95"/>
      <c r="U63" s="95"/>
      <c r="V63" s="95"/>
      <c r="W63" s="95"/>
      <c r="X63" s="95"/>
      <c r="Y63" s="95"/>
      <c r="Z63" s="95"/>
      <c r="AA63" s="96"/>
    </row>
    <row r="64" spans="1:27" s="71" customFormat="1" ht="11.1" customHeight="1">
      <c r="A64" s="69">
        <f>IF(B64&lt;&gt;"",COUNTA($B$19:B64),"")</f>
        <v>45</v>
      </c>
      <c r="B64" s="78" t="s">
        <v>77</v>
      </c>
      <c r="C64" s="164">
        <v>32.28</v>
      </c>
      <c r="D64" s="164">
        <v>34.36</v>
      </c>
      <c r="E64" s="164">
        <v>31.05</v>
      </c>
      <c r="F64" s="164">
        <v>20.82</v>
      </c>
      <c r="G64" s="164">
        <v>19.350000000000001</v>
      </c>
      <c r="H64" s="164">
        <v>15.19</v>
      </c>
      <c r="I64" s="164">
        <v>14.73</v>
      </c>
      <c r="J64" s="164">
        <v>18.14</v>
      </c>
      <c r="K64" s="164">
        <v>19.940000000000001</v>
      </c>
      <c r="L64" s="164">
        <v>77.55</v>
      </c>
      <c r="M64" s="164" t="s">
        <v>8</v>
      </c>
      <c r="N64" s="164">
        <v>0.75</v>
      </c>
      <c r="O64" s="95"/>
      <c r="P64" s="95"/>
      <c r="Q64" s="95"/>
      <c r="R64" s="95"/>
      <c r="S64" s="95"/>
      <c r="T64" s="95"/>
      <c r="U64" s="95"/>
      <c r="V64" s="95"/>
      <c r="W64" s="95"/>
      <c r="X64" s="95"/>
      <c r="Y64" s="95"/>
      <c r="Z64" s="95"/>
      <c r="AA64" s="96"/>
    </row>
    <row r="65" spans="1:27" s="71" customFormat="1" ht="11.1" customHeight="1">
      <c r="A65" s="69">
        <f>IF(B65&lt;&gt;"",COUNTA($B$19:B65),"")</f>
        <v>46</v>
      </c>
      <c r="B65" s="78" t="s">
        <v>78</v>
      </c>
      <c r="C65" s="164" t="s">
        <v>8</v>
      </c>
      <c r="D65" s="164" t="s">
        <v>8</v>
      </c>
      <c r="E65" s="164" t="s">
        <v>8</v>
      </c>
      <c r="F65" s="164" t="s">
        <v>8</v>
      </c>
      <c r="G65" s="164" t="s">
        <v>8</v>
      </c>
      <c r="H65" s="164" t="s">
        <v>8</v>
      </c>
      <c r="I65" s="164" t="s">
        <v>8</v>
      </c>
      <c r="J65" s="164" t="s">
        <v>8</v>
      </c>
      <c r="K65" s="164" t="s">
        <v>8</v>
      </c>
      <c r="L65" s="164" t="s">
        <v>8</v>
      </c>
      <c r="M65" s="164" t="s">
        <v>8</v>
      </c>
      <c r="N65" s="164" t="s">
        <v>8</v>
      </c>
      <c r="O65" s="95"/>
      <c r="P65" s="95"/>
      <c r="Q65" s="95"/>
      <c r="R65" s="95"/>
      <c r="S65" s="95"/>
      <c r="T65" s="95"/>
      <c r="U65" s="95"/>
      <c r="V65" s="95"/>
      <c r="W65" s="95"/>
      <c r="X65" s="95"/>
      <c r="Y65" s="95"/>
      <c r="Z65" s="95"/>
      <c r="AA65" s="96"/>
    </row>
    <row r="66" spans="1:27" s="71" customFormat="1" ht="11.1" customHeight="1">
      <c r="A66" s="69">
        <f>IF(B66&lt;&gt;"",COUNTA($B$19:B66),"")</f>
        <v>47</v>
      </c>
      <c r="B66" s="78" t="s">
        <v>79</v>
      </c>
      <c r="C66" s="164">
        <v>28.95</v>
      </c>
      <c r="D66" s="164">
        <v>4.32</v>
      </c>
      <c r="E66" s="164">
        <v>1.9</v>
      </c>
      <c r="F66" s="164">
        <v>0.26</v>
      </c>
      <c r="G66" s="164">
        <v>0.86</v>
      </c>
      <c r="H66" s="164">
        <v>1.76</v>
      </c>
      <c r="I66" s="164" t="s">
        <v>8</v>
      </c>
      <c r="J66" s="164">
        <v>0.09</v>
      </c>
      <c r="K66" s="164">
        <v>0.98</v>
      </c>
      <c r="L66" s="164">
        <v>5.9</v>
      </c>
      <c r="M66" s="164">
        <v>0.01</v>
      </c>
      <c r="N66" s="164">
        <v>32.770000000000003</v>
      </c>
      <c r="O66" s="95"/>
      <c r="P66" s="95"/>
      <c r="Q66" s="95"/>
      <c r="R66" s="95"/>
      <c r="S66" s="95"/>
      <c r="T66" s="95"/>
      <c r="U66" s="95"/>
      <c r="V66" s="95"/>
      <c r="W66" s="95"/>
      <c r="X66" s="95"/>
      <c r="Y66" s="95"/>
      <c r="Z66" s="95"/>
      <c r="AA66" s="96"/>
    </row>
    <row r="67" spans="1:27" s="71" customFormat="1" ht="11.1" customHeight="1">
      <c r="A67" s="69">
        <f>IF(B67&lt;&gt;"",COUNTA($B$19:B67),"")</f>
        <v>48</v>
      </c>
      <c r="B67" s="78" t="s">
        <v>74</v>
      </c>
      <c r="C67" s="164">
        <v>0.34</v>
      </c>
      <c r="D67" s="164" t="s">
        <v>8</v>
      </c>
      <c r="E67" s="164">
        <v>0.39</v>
      </c>
      <c r="F67" s="164">
        <v>7.0000000000000007E-2</v>
      </c>
      <c r="G67" s="164">
        <v>2.72</v>
      </c>
      <c r="H67" s="164">
        <v>0.09</v>
      </c>
      <c r="I67" s="164" t="s">
        <v>8</v>
      </c>
      <c r="J67" s="164">
        <v>7.0000000000000007E-2</v>
      </c>
      <c r="K67" s="164" t="s">
        <v>8</v>
      </c>
      <c r="L67" s="164" t="s">
        <v>8</v>
      </c>
      <c r="M67" s="164">
        <v>0.02</v>
      </c>
      <c r="N67" s="164">
        <v>0.01</v>
      </c>
      <c r="O67" s="95"/>
      <c r="P67" s="95"/>
      <c r="Q67" s="95"/>
      <c r="R67" s="95"/>
      <c r="S67" s="95"/>
      <c r="T67" s="95"/>
      <c r="U67" s="95"/>
      <c r="V67" s="95"/>
      <c r="W67" s="95"/>
      <c r="X67" s="95"/>
      <c r="Y67" s="95"/>
      <c r="Z67" s="95"/>
      <c r="AA67" s="96"/>
    </row>
    <row r="68" spans="1:27" s="71" customFormat="1" ht="20.100000000000001" customHeight="1">
      <c r="A68" s="70">
        <f>IF(B68&lt;&gt;"",COUNTA($B$19:B68),"")</f>
        <v>49</v>
      </c>
      <c r="B68" s="80" t="s">
        <v>80</v>
      </c>
      <c r="C68" s="165">
        <v>237.59</v>
      </c>
      <c r="D68" s="165">
        <v>52.14</v>
      </c>
      <c r="E68" s="165">
        <v>48.81</v>
      </c>
      <c r="F68" s="165">
        <v>27.41</v>
      </c>
      <c r="G68" s="165">
        <v>30.04</v>
      </c>
      <c r="H68" s="165">
        <v>18.82</v>
      </c>
      <c r="I68" s="165">
        <v>23.26</v>
      </c>
      <c r="J68" s="165">
        <v>72.739999999999995</v>
      </c>
      <c r="K68" s="165">
        <v>47.02</v>
      </c>
      <c r="L68" s="165">
        <v>87.41</v>
      </c>
      <c r="M68" s="165">
        <v>0.04</v>
      </c>
      <c r="N68" s="165">
        <v>231.95</v>
      </c>
      <c r="O68" s="95"/>
      <c r="P68" s="95"/>
      <c r="Q68" s="95"/>
      <c r="R68" s="95"/>
      <c r="S68" s="95"/>
      <c r="T68" s="95"/>
      <c r="U68" s="95"/>
      <c r="V68" s="95"/>
      <c r="W68" s="95"/>
      <c r="X68" s="95"/>
      <c r="Y68" s="95"/>
      <c r="Z68" s="95"/>
      <c r="AA68" s="96"/>
    </row>
    <row r="69" spans="1:27" s="71" customFormat="1" ht="20.100000000000001" customHeight="1">
      <c r="A69" s="70">
        <f>IF(B69&lt;&gt;"",COUNTA($B$19:B69),"")</f>
        <v>50</v>
      </c>
      <c r="B69" s="80" t="s">
        <v>81</v>
      </c>
      <c r="C69" s="165">
        <v>438.08</v>
      </c>
      <c r="D69" s="165">
        <v>274.29000000000002</v>
      </c>
      <c r="E69" s="165">
        <v>177.75</v>
      </c>
      <c r="F69" s="165">
        <v>178.44</v>
      </c>
      <c r="G69" s="165">
        <v>164.31</v>
      </c>
      <c r="H69" s="165">
        <v>104.11</v>
      </c>
      <c r="I69" s="165">
        <v>139.35</v>
      </c>
      <c r="J69" s="165">
        <v>204.61</v>
      </c>
      <c r="K69" s="165">
        <v>146.68</v>
      </c>
      <c r="L69" s="165">
        <v>262.56</v>
      </c>
      <c r="M69" s="165">
        <v>6.04</v>
      </c>
      <c r="N69" s="165">
        <v>294.87</v>
      </c>
      <c r="O69" s="95"/>
      <c r="P69" s="95"/>
      <c r="Q69" s="95"/>
      <c r="R69" s="95"/>
      <c r="S69" s="95"/>
      <c r="T69" s="95"/>
      <c r="U69" s="95"/>
      <c r="V69" s="95"/>
      <c r="W69" s="95"/>
      <c r="X69" s="95"/>
      <c r="Y69" s="95"/>
      <c r="Z69" s="95"/>
      <c r="AA69" s="96"/>
    </row>
    <row r="70" spans="1:27" s="71" customFormat="1" ht="11.1" customHeight="1">
      <c r="A70" s="69">
        <f>IF(B70&lt;&gt;"",COUNTA($B$19:B70),"")</f>
        <v>51</v>
      </c>
      <c r="B70" s="78" t="s">
        <v>82</v>
      </c>
      <c r="C70" s="164" t="s">
        <v>8</v>
      </c>
      <c r="D70" s="164" t="s">
        <v>8</v>
      </c>
      <c r="E70" s="164" t="s">
        <v>8</v>
      </c>
      <c r="F70" s="164" t="s">
        <v>8</v>
      </c>
      <c r="G70" s="164" t="s">
        <v>8</v>
      </c>
      <c r="H70" s="164" t="s">
        <v>8</v>
      </c>
      <c r="I70" s="164" t="s">
        <v>8</v>
      </c>
      <c r="J70" s="164" t="s">
        <v>8</v>
      </c>
      <c r="K70" s="164" t="s">
        <v>8</v>
      </c>
      <c r="L70" s="164" t="s">
        <v>8</v>
      </c>
      <c r="M70" s="164" t="s">
        <v>8</v>
      </c>
      <c r="N70" s="164" t="s">
        <v>8</v>
      </c>
      <c r="O70" s="95"/>
      <c r="P70" s="95"/>
      <c r="Q70" s="95"/>
      <c r="R70" s="95"/>
      <c r="S70" s="95"/>
      <c r="T70" s="95"/>
      <c r="U70" s="95"/>
      <c r="V70" s="95"/>
      <c r="W70" s="95"/>
      <c r="X70" s="95"/>
      <c r="Y70" s="95"/>
      <c r="Z70" s="95"/>
      <c r="AA70" s="96"/>
    </row>
    <row r="71" spans="1:27" s="71" customFormat="1" ht="11.1" customHeight="1">
      <c r="A71" s="69">
        <f>IF(B71&lt;&gt;"",COUNTA($B$19:B71),"")</f>
        <v>52</v>
      </c>
      <c r="B71" s="78" t="s">
        <v>83</v>
      </c>
      <c r="C71" s="164" t="s">
        <v>8</v>
      </c>
      <c r="D71" s="164" t="s">
        <v>8</v>
      </c>
      <c r="E71" s="164" t="s">
        <v>8</v>
      </c>
      <c r="F71" s="164" t="s">
        <v>8</v>
      </c>
      <c r="G71" s="164" t="s">
        <v>8</v>
      </c>
      <c r="H71" s="164" t="s">
        <v>8</v>
      </c>
      <c r="I71" s="164" t="s">
        <v>8</v>
      </c>
      <c r="J71" s="164" t="s">
        <v>8</v>
      </c>
      <c r="K71" s="164" t="s">
        <v>8</v>
      </c>
      <c r="L71" s="164" t="s">
        <v>8</v>
      </c>
      <c r="M71" s="164" t="s">
        <v>8</v>
      </c>
      <c r="N71" s="164" t="s">
        <v>8</v>
      </c>
      <c r="O71" s="95"/>
      <c r="P71" s="95"/>
      <c r="Q71" s="95"/>
      <c r="R71" s="95"/>
      <c r="S71" s="95"/>
      <c r="T71" s="95"/>
      <c r="U71" s="95"/>
      <c r="V71" s="95"/>
      <c r="W71" s="95"/>
      <c r="X71" s="95"/>
      <c r="Y71" s="95"/>
      <c r="Z71" s="95"/>
      <c r="AA71" s="96"/>
    </row>
    <row r="72" spans="1:27" s="71" customFormat="1" ht="11.1" customHeight="1">
      <c r="A72" s="69">
        <f>IF(B72&lt;&gt;"",COUNTA($B$19:B72),"")</f>
        <v>53</v>
      </c>
      <c r="B72" s="78" t="s">
        <v>99</v>
      </c>
      <c r="C72" s="164" t="s">
        <v>8</v>
      </c>
      <c r="D72" s="164" t="s">
        <v>8</v>
      </c>
      <c r="E72" s="164" t="s">
        <v>8</v>
      </c>
      <c r="F72" s="164" t="s">
        <v>8</v>
      </c>
      <c r="G72" s="164" t="s">
        <v>8</v>
      </c>
      <c r="H72" s="164" t="s">
        <v>8</v>
      </c>
      <c r="I72" s="164" t="s">
        <v>8</v>
      </c>
      <c r="J72" s="164" t="s">
        <v>8</v>
      </c>
      <c r="K72" s="164" t="s">
        <v>8</v>
      </c>
      <c r="L72" s="164" t="s">
        <v>8</v>
      </c>
      <c r="M72" s="164" t="s">
        <v>8</v>
      </c>
      <c r="N72" s="164" t="s">
        <v>8</v>
      </c>
      <c r="O72" s="95"/>
      <c r="P72" s="95"/>
      <c r="Q72" s="95"/>
      <c r="R72" s="95"/>
      <c r="S72" s="95"/>
      <c r="T72" s="95"/>
      <c r="U72" s="95"/>
      <c r="V72" s="95"/>
      <c r="W72" s="95"/>
      <c r="X72" s="95"/>
      <c r="Y72" s="95"/>
      <c r="Z72" s="95"/>
      <c r="AA72" s="96"/>
    </row>
    <row r="73" spans="1:27" s="71" customFormat="1" ht="11.1" customHeight="1">
      <c r="A73" s="69">
        <f>IF(B73&lt;&gt;"",COUNTA($B$19:B73),"")</f>
        <v>54</v>
      </c>
      <c r="B73" s="78" t="s">
        <v>100</v>
      </c>
      <c r="C73" s="164" t="s">
        <v>8</v>
      </c>
      <c r="D73" s="164" t="s">
        <v>8</v>
      </c>
      <c r="E73" s="164" t="s">
        <v>8</v>
      </c>
      <c r="F73" s="164" t="s">
        <v>8</v>
      </c>
      <c r="G73" s="164" t="s">
        <v>8</v>
      </c>
      <c r="H73" s="164" t="s">
        <v>8</v>
      </c>
      <c r="I73" s="164" t="s">
        <v>8</v>
      </c>
      <c r="J73" s="164" t="s">
        <v>8</v>
      </c>
      <c r="K73" s="164" t="s">
        <v>8</v>
      </c>
      <c r="L73" s="164" t="s">
        <v>8</v>
      </c>
      <c r="M73" s="164" t="s">
        <v>8</v>
      </c>
      <c r="N73" s="164" t="s">
        <v>8</v>
      </c>
      <c r="O73" s="95"/>
      <c r="P73" s="95"/>
      <c r="Q73" s="95"/>
      <c r="R73" s="95"/>
      <c r="S73" s="95"/>
      <c r="T73" s="95"/>
      <c r="U73" s="95"/>
      <c r="V73" s="95"/>
      <c r="W73" s="95"/>
      <c r="X73" s="95"/>
      <c r="Y73" s="95"/>
      <c r="Z73" s="95"/>
      <c r="AA73" s="96"/>
    </row>
    <row r="74" spans="1:27" s="71" customFormat="1" ht="11.1" customHeight="1">
      <c r="A74" s="69">
        <f>IF(B74&lt;&gt;"",COUNTA($B$19:B74),"")</f>
        <v>55</v>
      </c>
      <c r="B74" s="78" t="s">
        <v>27</v>
      </c>
      <c r="C74" s="164" t="s">
        <v>8</v>
      </c>
      <c r="D74" s="164" t="s">
        <v>8</v>
      </c>
      <c r="E74" s="164" t="s">
        <v>8</v>
      </c>
      <c r="F74" s="164" t="s">
        <v>8</v>
      </c>
      <c r="G74" s="164" t="s">
        <v>8</v>
      </c>
      <c r="H74" s="164" t="s">
        <v>8</v>
      </c>
      <c r="I74" s="164" t="s">
        <v>8</v>
      </c>
      <c r="J74" s="164" t="s">
        <v>8</v>
      </c>
      <c r="K74" s="164" t="s">
        <v>8</v>
      </c>
      <c r="L74" s="164" t="s">
        <v>8</v>
      </c>
      <c r="M74" s="164" t="s">
        <v>8</v>
      </c>
      <c r="N74" s="164" t="s">
        <v>8</v>
      </c>
      <c r="O74" s="95"/>
      <c r="P74" s="95"/>
      <c r="Q74" s="95"/>
      <c r="R74" s="95"/>
      <c r="S74" s="95"/>
      <c r="T74" s="95"/>
      <c r="U74" s="95"/>
      <c r="V74" s="95"/>
      <c r="W74" s="95"/>
      <c r="X74" s="95"/>
      <c r="Y74" s="95"/>
      <c r="Z74" s="95"/>
      <c r="AA74" s="96"/>
    </row>
    <row r="75" spans="1:27" s="71" customFormat="1" ht="21.6" customHeight="1">
      <c r="A75" s="69">
        <f>IF(B75&lt;&gt;"",COUNTA($B$19:B75),"")</f>
        <v>56</v>
      </c>
      <c r="B75" s="79" t="s">
        <v>84</v>
      </c>
      <c r="C75" s="164" t="s">
        <v>8</v>
      </c>
      <c r="D75" s="164" t="s">
        <v>8</v>
      </c>
      <c r="E75" s="164" t="s">
        <v>8</v>
      </c>
      <c r="F75" s="164" t="s">
        <v>8</v>
      </c>
      <c r="G75" s="164" t="s">
        <v>8</v>
      </c>
      <c r="H75" s="164" t="s">
        <v>8</v>
      </c>
      <c r="I75" s="164" t="s">
        <v>8</v>
      </c>
      <c r="J75" s="164" t="s">
        <v>8</v>
      </c>
      <c r="K75" s="164" t="s">
        <v>8</v>
      </c>
      <c r="L75" s="164" t="s">
        <v>8</v>
      </c>
      <c r="M75" s="164" t="s">
        <v>8</v>
      </c>
      <c r="N75" s="164" t="s">
        <v>8</v>
      </c>
      <c r="O75" s="95"/>
      <c r="P75" s="95"/>
      <c r="Q75" s="95"/>
      <c r="R75" s="95"/>
      <c r="S75" s="95"/>
      <c r="T75" s="95"/>
      <c r="U75" s="95"/>
      <c r="V75" s="95"/>
      <c r="W75" s="95"/>
      <c r="X75" s="95"/>
      <c r="Y75" s="95"/>
      <c r="Z75" s="95"/>
      <c r="AA75" s="96"/>
    </row>
    <row r="76" spans="1:27" s="71" customFormat="1" ht="21.6" customHeight="1">
      <c r="A76" s="69">
        <f>IF(B76&lt;&gt;"",COUNTA($B$19:B76),"")</f>
        <v>57</v>
      </c>
      <c r="B76" s="79" t="s">
        <v>85</v>
      </c>
      <c r="C76" s="164">
        <v>4.66</v>
      </c>
      <c r="D76" s="164">
        <v>1.34</v>
      </c>
      <c r="E76" s="164">
        <v>2.08</v>
      </c>
      <c r="F76" s="164">
        <v>0.94</v>
      </c>
      <c r="G76" s="164">
        <v>1.63</v>
      </c>
      <c r="H76" s="164">
        <v>1.3</v>
      </c>
      <c r="I76" s="164">
        <v>0.92</v>
      </c>
      <c r="J76" s="164">
        <v>3.71</v>
      </c>
      <c r="K76" s="164">
        <v>6.42</v>
      </c>
      <c r="L76" s="164">
        <v>0.65</v>
      </c>
      <c r="M76" s="164">
        <v>7.0000000000000007E-2</v>
      </c>
      <c r="N76" s="164">
        <v>3.31</v>
      </c>
      <c r="O76" s="95"/>
      <c r="P76" s="95"/>
      <c r="Q76" s="95"/>
      <c r="R76" s="95"/>
      <c r="S76" s="95"/>
      <c r="T76" s="95"/>
      <c r="U76" s="95"/>
      <c r="V76" s="95"/>
      <c r="W76" s="95"/>
      <c r="X76" s="95"/>
      <c r="Y76" s="95"/>
      <c r="Z76" s="95"/>
      <c r="AA76" s="96"/>
    </row>
    <row r="77" spans="1:27" s="71" customFormat="1" ht="21.6" customHeight="1">
      <c r="A77" s="69">
        <f>IF(B77&lt;&gt;"",COUNTA($B$19:B77),"")</f>
        <v>58</v>
      </c>
      <c r="B77" s="79" t="s">
        <v>86</v>
      </c>
      <c r="C77" s="164">
        <v>1.06</v>
      </c>
      <c r="D77" s="164">
        <v>1.04</v>
      </c>
      <c r="E77" s="164">
        <v>0.51</v>
      </c>
      <c r="F77" s="164">
        <v>0.76</v>
      </c>
      <c r="G77" s="164">
        <v>0.44</v>
      </c>
      <c r="H77" s="164">
        <v>0.09</v>
      </c>
      <c r="I77" s="164" t="s">
        <v>8</v>
      </c>
      <c r="J77" s="164">
        <v>0.84</v>
      </c>
      <c r="K77" s="164">
        <v>1.34</v>
      </c>
      <c r="L77" s="164">
        <v>0.49</v>
      </c>
      <c r="M77" s="164" t="s">
        <v>8</v>
      </c>
      <c r="N77" s="164">
        <v>0.55000000000000004</v>
      </c>
      <c r="O77" s="95"/>
      <c r="P77" s="95"/>
      <c r="Q77" s="95"/>
      <c r="R77" s="95"/>
      <c r="S77" s="95"/>
      <c r="T77" s="95"/>
      <c r="U77" s="95"/>
      <c r="V77" s="95"/>
      <c r="W77" s="95"/>
      <c r="X77" s="95"/>
      <c r="Y77" s="95"/>
      <c r="Z77" s="95"/>
      <c r="AA77" s="96"/>
    </row>
    <row r="78" spans="1:27" s="71" customFormat="1" ht="11.1" customHeight="1">
      <c r="A78" s="69">
        <f>IF(B78&lt;&gt;"",COUNTA($B$19:B78),"")</f>
        <v>59</v>
      </c>
      <c r="B78" s="78" t="s">
        <v>87</v>
      </c>
      <c r="C78" s="164">
        <v>91.59</v>
      </c>
      <c r="D78" s="164">
        <v>81.569999999999993</v>
      </c>
      <c r="E78" s="164">
        <v>57.19</v>
      </c>
      <c r="F78" s="164">
        <v>84.01</v>
      </c>
      <c r="G78" s="164">
        <v>75.08</v>
      </c>
      <c r="H78" s="164">
        <v>43.85</v>
      </c>
      <c r="I78" s="164">
        <v>53.68</v>
      </c>
      <c r="J78" s="164">
        <v>52.12</v>
      </c>
      <c r="K78" s="164">
        <v>33.020000000000003</v>
      </c>
      <c r="L78" s="164">
        <v>67.91</v>
      </c>
      <c r="M78" s="164">
        <v>0.4</v>
      </c>
      <c r="N78" s="164">
        <v>36.5</v>
      </c>
      <c r="O78" s="95"/>
      <c r="P78" s="95"/>
      <c r="Q78" s="95"/>
      <c r="R78" s="95"/>
      <c r="S78" s="95"/>
      <c r="T78" s="95"/>
      <c r="U78" s="95"/>
      <c r="V78" s="95"/>
      <c r="W78" s="95"/>
      <c r="X78" s="95"/>
      <c r="Y78" s="95"/>
      <c r="Z78" s="95"/>
      <c r="AA78" s="96"/>
    </row>
    <row r="79" spans="1:27" s="71" customFormat="1" ht="11.1" customHeight="1">
      <c r="A79" s="69">
        <f>IF(B79&lt;&gt;"",COUNTA($B$19:B79),"")</f>
        <v>60</v>
      </c>
      <c r="B79" s="78" t="s">
        <v>88</v>
      </c>
      <c r="C79" s="164">
        <v>65.7</v>
      </c>
      <c r="D79" s="164">
        <v>66.41</v>
      </c>
      <c r="E79" s="164">
        <v>58.12</v>
      </c>
      <c r="F79" s="164">
        <v>53.44</v>
      </c>
      <c r="G79" s="164">
        <v>56.03</v>
      </c>
      <c r="H79" s="164">
        <v>55.05</v>
      </c>
      <c r="I79" s="164">
        <v>50.01</v>
      </c>
      <c r="J79" s="164">
        <v>59.48</v>
      </c>
      <c r="K79" s="164">
        <v>56.39</v>
      </c>
      <c r="L79" s="164">
        <v>67.349999999999994</v>
      </c>
      <c r="M79" s="164">
        <v>3.21</v>
      </c>
      <c r="N79" s="164">
        <v>5.5</v>
      </c>
      <c r="O79" s="95"/>
      <c r="P79" s="95"/>
      <c r="Q79" s="95"/>
      <c r="R79" s="95"/>
      <c r="S79" s="95"/>
      <c r="T79" s="95"/>
      <c r="U79" s="95"/>
      <c r="V79" s="95"/>
      <c r="W79" s="95"/>
      <c r="X79" s="95"/>
      <c r="Y79" s="95"/>
      <c r="Z79" s="95"/>
      <c r="AA79" s="96"/>
    </row>
    <row r="80" spans="1:27" s="71" customFormat="1" ht="11.1" customHeight="1">
      <c r="A80" s="69">
        <f>IF(B80&lt;&gt;"",COUNTA($B$19:B80),"")</f>
        <v>61</v>
      </c>
      <c r="B80" s="78" t="s">
        <v>74</v>
      </c>
      <c r="C80" s="164">
        <v>1.1200000000000001</v>
      </c>
      <c r="D80" s="164" t="s">
        <v>8</v>
      </c>
      <c r="E80" s="164">
        <v>0.67</v>
      </c>
      <c r="F80" s="164">
        <v>0.89</v>
      </c>
      <c r="G80" s="164">
        <v>0.08</v>
      </c>
      <c r="H80" s="164">
        <v>0.22</v>
      </c>
      <c r="I80" s="164">
        <v>1.05</v>
      </c>
      <c r="J80" s="164">
        <v>0.65</v>
      </c>
      <c r="K80" s="164">
        <v>0.63</v>
      </c>
      <c r="L80" s="164">
        <v>1.17</v>
      </c>
      <c r="M80" s="164">
        <v>0.8</v>
      </c>
      <c r="N80" s="164">
        <v>0.23</v>
      </c>
      <c r="O80" s="95"/>
      <c r="P80" s="95"/>
      <c r="Q80" s="95"/>
      <c r="R80" s="95"/>
      <c r="S80" s="95"/>
      <c r="T80" s="95"/>
      <c r="U80" s="95"/>
      <c r="V80" s="95"/>
      <c r="W80" s="95"/>
      <c r="X80" s="95"/>
      <c r="Y80" s="95"/>
      <c r="Z80" s="95"/>
      <c r="AA80" s="96"/>
    </row>
    <row r="81" spans="1:27" s="71" customFormat="1" ht="20.100000000000001" customHeight="1">
      <c r="A81" s="70">
        <f>IF(B81&lt;&gt;"",COUNTA($B$19:B81),"")</f>
        <v>62</v>
      </c>
      <c r="B81" s="80" t="s">
        <v>89</v>
      </c>
      <c r="C81" s="165">
        <v>161.88999999999999</v>
      </c>
      <c r="D81" s="165">
        <v>150.35</v>
      </c>
      <c r="E81" s="165">
        <v>117.23</v>
      </c>
      <c r="F81" s="165">
        <v>138.26</v>
      </c>
      <c r="G81" s="165">
        <v>133.09</v>
      </c>
      <c r="H81" s="165">
        <v>100.08</v>
      </c>
      <c r="I81" s="165">
        <v>103.56</v>
      </c>
      <c r="J81" s="165">
        <v>115.49</v>
      </c>
      <c r="K81" s="165">
        <v>96.53</v>
      </c>
      <c r="L81" s="165">
        <v>135.24</v>
      </c>
      <c r="M81" s="165">
        <v>2.89</v>
      </c>
      <c r="N81" s="165">
        <v>45.63</v>
      </c>
      <c r="O81" s="95"/>
      <c r="P81" s="95"/>
      <c r="Q81" s="95"/>
      <c r="R81" s="95"/>
      <c r="S81" s="95"/>
      <c r="T81" s="95"/>
      <c r="U81" s="95"/>
      <c r="V81" s="95"/>
      <c r="W81" s="95"/>
      <c r="X81" s="95"/>
      <c r="Y81" s="95"/>
      <c r="Z81" s="95"/>
      <c r="AA81" s="96"/>
    </row>
    <row r="82" spans="1:27" s="87" customFormat="1" ht="11.1" customHeight="1">
      <c r="A82" s="69">
        <f>IF(B82&lt;&gt;"",COUNTA($B$19:B82),"")</f>
        <v>63</v>
      </c>
      <c r="B82" s="78" t="s">
        <v>90</v>
      </c>
      <c r="C82" s="164">
        <v>87.76</v>
      </c>
      <c r="D82" s="164">
        <v>13.94</v>
      </c>
      <c r="E82" s="164">
        <v>19.12</v>
      </c>
      <c r="F82" s="164">
        <v>11.46</v>
      </c>
      <c r="G82" s="164">
        <v>9.57</v>
      </c>
      <c r="H82" s="164">
        <v>7.1</v>
      </c>
      <c r="I82" s="164">
        <v>4.74</v>
      </c>
      <c r="J82" s="164">
        <v>40.119999999999997</v>
      </c>
      <c r="K82" s="164">
        <v>16.489999999999998</v>
      </c>
      <c r="L82" s="164">
        <v>30.21</v>
      </c>
      <c r="M82" s="164" t="s">
        <v>8</v>
      </c>
      <c r="N82" s="164">
        <v>85.82</v>
      </c>
      <c r="O82" s="97"/>
      <c r="P82" s="97"/>
      <c r="Q82" s="97"/>
      <c r="R82" s="97"/>
      <c r="S82" s="97"/>
      <c r="T82" s="97"/>
      <c r="U82" s="97"/>
      <c r="V82" s="97"/>
      <c r="W82" s="97"/>
      <c r="X82" s="97"/>
      <c r="Y82" s="97"/>
      <c r="Z82" s="97"/>
      <c r="AA82" s="98"/>
    </row>
    <row r="83" spans="1:27" s="87" customFormat="1" ht="11.1" customHeight="1">
      <c r="A83" s="69">
        <f>IF(B83&lt;&gt;"",COUNTA($B$19:B83),"")</f>
        <v>64</v>
      </c>
      <c r="B83" s="78" t="s">
        <v>91</v>
      </c>
      <c r="C83" s="164" t="s">
        <v>8</v>
      </c>
      <c r="D83" s="164" t="s">
        <v>8</v>
      </c>
      <c r="E83" s="164" t="s">
        <v>8</v>
      </c>
      <c r="F83" s="164" t="s">
        <v>8</v>
      </c>
      <c r="G83" s="164" t="s">
        <v>8</v>
      </c>
      <c r="H83" s="164" t="s">
        <v>8</v>
      </c>
      <c r="I83" s="164" t="s">
        <v>8</v>
      </c>
      <c r="J83" s="164" t="s">
        <v>8</v>
      </c>
      <c r="K83" s="164" t="s">
        <v>8</v>
      </c>
      <c r="L83" s="164" t="s">
        <v>8</v>
      </c>
      <c r="M83" s="164" t="s">
        <v>8</v>
      </c>
      <c r="N83" s="164" t="s">
        <v>8</v>
      </c>
      <c r="O83" s="97"/>
      <c r="P83" s="97"/>
      <c r="Q83" s="97"/>
      <c r="R83" s="97"/>
      <c r="S83" s="97"/>
      <c r="T83" s="97"/>
      <c r="U83" s="97"/>
      <c r="V83" s="97"/>
      <c r="W83" s="97"/>
      <c r="X83" s="97"/>
      <c r="Y83" s="97"/>
      <c r="Z83" s="97"/>
      <c r="AA83" s="98"/>
    </row>
    <row r="84" spans="1:27" s="87" customFormat="1" ht="11.1" customHeight="1">
      <c r="A84" s="69">
        <f>IF(B84&lt;&gt;"",COUNTA($B$19:B84),"")</f>
        <v>65</v>
      </c>
      <c r="B84" s="78" t="s">
        <v>92</v>
      </c>
      <c r="C84" s="164">
        <v>120.43</v>
      </c>
      <c r="D84" s="164">
        <v>0.31</v>
      </c>
      <c r="E84" s="164">
        <v>4.57</v>
      </c>
      <c r="F84" s="164">
        <v>0.78</v>
      </c>
      <c r="G84" s="164">
        <v>6.4</v>
      </c>
      <c r="H84" s="164">
        <v>3.23</v>
      </c>
      <c r="I84" s="164">
        <v>4.33</v>
      </c>
      <c r="J84" s="164">
        <v>10.57</v>
      </c>
      <c r="K84" s="164">
        <v>6.31</v>
      </c>
      <c r="L84" s="164">
        <v>0.5</v>
      </c>
      <c r="M84" s="164">
        <v>0.02</v>
      </c>
      <c r="N84" s="164">
        <v>143.81</v>
      </c>
      <c r="O84" s="97"/>
      <c r="P84" s="97"/>
      <c r="Q84" s="97"/>
      <c r="R84" s="97"/>
      <c r="S84" s="97"/>
      <c r="T84" s="97"/>
      <c r="U84" s="97"/>
      <c r="V84" s="97"/>
      <c r="W84" s="97"/>
      <c r="X84" s="97"/>
      <c r="Y84" s="97"/>
      <c r="Z84" s="97"/>
      <c r="AA84" s="98"/>
    </row>
    <row r="85" spans="1:27" s="87" customFormat="1" ht="11.1" customHeight="1">
      <c r="A85" s="69">
        <f>IF(B85&lt;&gt;"",COUNTA($B$19:B85),"")</f>
        <v>66</v>
      </c>
      <c r="B85" s="78" t="s">
        <v>74</v>
      </c>
      <c r="C85" s="164">
        <v>0.34</v>
      </c>
      <c r="D85" s="164" t="s">
        <v>8</v>
      </c>
      <c r="E85" s="164">
        <v>0.39</v>
      </c>
      <c r="F85" s="164">
        <v>7.0000000000000007E-2</v>
      </c>
      <c r="G85" s="164">
        <v>2.72</v>
      </c>
      <c r="H85" s="164">
        <v>0.09</v>
      </c>
      <c r="I85" s="164" t="s">
        <v>8</v>
      </c>
      <c r="J85" s="164">
        <v>7.0000000000000007E-2</v>
      </c>
      <c r="K85" s="164" t="s">
        <v>8</v>
      </c>
      <c r="L85" s="164" t="s">
        <v>8</v>
      </c>
      <c r="M85" s="164">
        <v>0.02</v>
      </c>
      <c r="N85" s="164">
        <v>0.01</v>
      </c>
      <c r="O85" s="97"/>
      <c r="P85" s="97"/>
      <c r="Q85" s="97"/>
      <c r="R85" s="97"/>
      <c r="S85" s="97"/>
      <c r="T85" s="97"/>
      <c r="U85" s="97"/>
      <c r="V85" s="97"/>
      <c r="W85" s="97"/>
      <c r="X85" s="97"/>
      <c r="Y85" s="97"/>
      <c r="Z85" s="97"/>
      <c r="AA85" s="98"/>
    </row>
    <row r="86" spans="1:27" s="71" customFormat="1" ht="20.100000000000001" customHeight="1">
      <c r="A86" s="70">
        <f>IF(B86&lt;&gt;"",COUNTA($B$19:B86),"")</f>
        <v>67</v>
      </c>
      <c r="B86" s="80" t="s">
        <v>93</v>
      </c>
      <c r="C86" s="165">
        <v>207.84</v>
      </c>
      <c r="D86" s="165">
        <v>14.25</v>
      </c>
      <c r="E86" s="165">
        <v>23.3</v>
      </c>
      <c r="F86" s="165">
        <v>12.17</v>
      </c>
      <c r="G86" s="165">
        <v>13.25</v>
      </c>
      <c r="H86" s="165">
        <v>10.23</v>
      </c>
      <c r="I86" s="165">
        <v>9.07</v>
      </c>
      <c r="J86" s="165">
        <v>50.62</v>
      </c>
      <c r="K86" s="165">
        <v>22.8</v>
      </c>
      <c r="L86" s="165">
        <v>30.71</v>
      </c>
      <c r="M86" s="165" t="s">
        <v>8</v>
      </c>
      <c r="N86" s="165">
        <v>229.62</v>
      </c>
      <c r="O86" s="95"/>
      <c r="P86" s="95"/>
      <c r="Q86" s="95"/>
      <c r="R86" s="95"/>
      <c r="S86" s="95"/>
      <c r="T86" s="95"/>
      <c r="U86" s="95"/>
      <c r="V86" s="95"/>
      <c r="W86" s="95"/>
      <c r="X86" s="95"/>
      <c r="Y86" s="95"/>
      <c r="Z86" s="95"/>
      <c r="AA86" s="96"/>
    </row>
    <row r="87" spans="1:27" s="71" customFormat="1" ht="20.100000000000001" customHeight="1">
      <c r="A87" s="70">
        <f>IF(B87&lt;&gt;"",COUNTA($B$19:B87),"")</f>
        <v>68</v>
      </c>
      <c r="B87" s="80" t="s">
        <v>94</v>
      </c>
      <c r="C87" s="165">
        <v>369.73</v>
      </c>
      <c r="D87" s="165">
        <v>164.6</v>
      </c>
      <c r="E87" s="165">
        <v>140.53</v>
      </c>
      <c r="F87" s="165">
        <v>150.43</v>
      </c>
      <c r="G87" s="165">
        <v>146.34</v>
      </c>
      <c r="H87" s="165">
        <v>110.32</v>
      </c>
      <c r="I87" s="165">
        <v>112.63</v>
      </c>
      <c r="J87" s="165">
        <v>166.1</v>
      </c>
      <c r="K87" s="165">
        <v>119.33</v>
      </c>
      <c r="L87" s="165">
        <v>165.95</v>
      </c>
      <c r="M87" s="165">
        <v>2.89</v>
      </c>
      <c r="N87" s="165">
        <v>275.26</v>
      </c>
      <c r="O87" s="95"/>
      <c r="P87" s="95"/>
      <c r="Q87" s="95"/>
      <c r="R87" s="95"/>
      <c r="S87" s="95"/>
      <c r="T87" s="95"/>
      <c r="U87" s="95"/>
      <c r="V87" s="95"/>
      <c r="W87" s="95"/>
      <c r="X87" s="95"/>
      <c r="Y87" s="95"/>
      <c r="Z87" s="95"/>
      <c r="AA87" s="96"/>
    </row>
    <row r="88" spans="1:27" s="71" customFormat="1" ht="20.100000000000001" customHeight="1">
      <c r="A88" s="70">
        <f>IF(B88&lt;&gt;"",COUNTA($B$19:B88),"")</f>
        <v>69</v>
      </c>
      <c r="B88" s="80" t="s">
        <v>95</v>
      </c>
      <c r="C88" s="165">
        <v>-68.34</v>
      </c>
      <c r="D88" s="165">
        <v>-109.69</v>
      </c>
      <c r="E88" s="165">
        <v>-37.22</v>
      </c>
      <c r="F88" s="165">
        <v>-28.01</v>
      </c>
      <c r="G88" s="165">
        <v>-17.97</v>
      </c>
      <c r="H88" s="165">
        <v>6.21</v>
      </c>
      <c r="I88" s="165">
        <v>-26.72</v>
      </c>
      <c r="J88" s="165">
        <v>-38.5</v>
      </c>
      <c r="K88" s="165">
        <v>-27.36</v>
      </c>
      <c r="L88" s="165">
        <v>-96.61</v>
      </c>
      <c r="M88" s="165">
        <v>-3.15</v>
      </c>
      <c r="N88" s="165">
        <v>-19.62</v>
      </c>
      <c r="O88" s="95"/>
      <c r="P88" s="95"/>
      <c r="Q88" s="95"/>
      <c r="R88" s="95"/>
      <c r="S88" s="95"/>
      <c r="T88" s="95"/>
      <c r="U88" s="95"/>
      <c r="V88" s="95"/>
      <c r="W88" s="95"/>
      <c r="X88" s="95"/>
      <c r="Y88" s="95"/>
      <c r="Z88" s="95"/>
      <c r="AA88" s="96"/>
    </row>
    <row r="89" spans="1:27" s="87" customFormat="1" ht="24.95" customHeight="1">
      <c r="A89" s="69">
        <f>IF(B89&lt;&gt;"",COUNTA($B$19:B89),"")</f>
        <v>70</v>
      </c>
      <c r="B89" s="81" t="s">
        <v>96</v>
      </c>
      <c r="C89" s="166">
        <v>-38.590000000000003</v>
      </c>
      <c r="D89" s="166">
        <v>-71.8</v>
      </c>
      <c r="E89" s="166">
        <v>-11.72</v>
      </c>
      <c r="F89" s="166">
        <v>-12.76</v>
      </c>
      <c r="G89" s="166">
        <v>-1.17</v>
      </c>
      <c r="H89" s="166">
        <v>14.79</v>
      </c>
      <c r="I89" s="166">
        <v>-12.53</v>
      </c>
      <c r="J89" s="166">
        <v>-16.37</v>
      </c>
      <c r="K89" s="166">
        <v>-3.13</v>
      </c>
      <c r="L89" s="166">
        <v>-39.909999999999997</v>
      </c>
      <c r="M89" s="166">
        <v>-3.11</v>
      </c>
      <c r="N89" s="166">
        <v>-17.29</v>
      </c>
      <c r="O89" s="97"/>
      <c r="P89" s="97"/>
      <c r="Q89" s="97"/>
      <c r="R89" s="97"/>
      <c r="S89" s="97"/>
      <c r="T89" s="97"/>
      <c r="U89" s="97"/>
      <c r="V89" s="97"/>
      <c r="W89" s="97"/>
      <c r="X89" s="97"/>
      <c r="Y89" s="97"/>
      <c r="Z89" s="97"/>
      <c r="AA89" s="98"/>
    </row>
    <row r="90" spans="1:27" s="87" customFormat="1" ht="18" customHeight="1">
      <c r="A90" s="69">
        <f>IF(B90&lt;&gt;"",COUNTA($B$19:B90),"")</f>
        <v>71</v>
      </c>
      <c r="B90" s="78" t="s">
        <v>97</v>
      </c>
      <c r="C90" s="164">
        <v>2.12</v>
      </c>
      <c r="D90" s="164" t="s">
        <v>8</v>
      </c>
      <c r="E90" s="164">
        <v>2.61</v>
      </c>
      <c r="F90" s="164" t="s">
        <v>8</v>
      </c>
      <c r="G90" s="164">
        <v>0.18</v>
      </c>
      <c r="H90" s="164">
        <v>1.1100000000000001</v>
      </c>
      <c r="I90" s="164" t="s">
        <v>8</v>
      </c>
      <c r="J90" s="164">
        <v>14.21</v>
      </c>
      <c r="K90" s="164" t="s">
        <v>8</v>
      </c>
      <c r="L90" s="164" t="s">
        <v>8</v>
      </c>
      <c r="M90" s="164" t="s">
        <v>8</v>
      </c>
      <c r="N90" s="164" t="s">
        <v>8</v>
      </c>
      <c r="O90" s="97"/>
      <c r="P90" s="97"/>
      <c r="Q90" s="97"/>
      <c r="R90" s="97"/>
      <c r="S90" s="97"/>
      <c r="T90" s="97"/>
      <c r="U90" s="97"/>
      <c r="V90" s="97"/>
      <c r="W90" s="97"/>
      <c r="X90" s="97"/>
      <c r="Y90" s="97"/>
      <c r="Z90" s="97"/>
      <c r="AA90" s="98"/>
    </row>
    <row r="91" spans="1:27" ht="11.1" customHeight="1">
      <c r="A91" s="69">
        <f>IF(B91&lt;&gt;"",COUNTA($B$19:B91),"")</f>
        <v>72</v>
      </c>
      <c r="B91" s="78" t="s">
        <v>98</v>
      </c>
      <c r="C91" s="164">
        <v>0.93</v>
      </c>
      <c r="D91" s="164">
        <v>1.23</v>
      </c>
      <c r="E91" s="164">
        <v>0.84</v>
      </c>
      <c r="F91" s="164">
        <v>1.27</v>
      </c>
      <c r="G91" s="164">
        <v>1.61</v>
      </c>
      <c r="H91" s="164">
        <v>1.99</v>
      </c>
      <c r="I91" s="164">
        <v>1.29</v>
      </c>
      <c r="J91" s="164">
        <v>0.16</v>
      </c>
      <c r="K91" s="164" t="s">
        <v>8</v>
      </c>
      <c r="L91" s="164" t="s">
        <v>8</v>
      </c>
      <c r="M91" s="164">
        <v>0.03</v>
      </c>
      <c r="N91" s="164" t="s">
        <v>8</v>
      </c>
    </row>
  </sheetData>
  <mergeCells count="28">
    <mergeCell ref="C55:H55"/>
    <mergeCell ref="I55:N55"/>
    <mergeCell ref="I4:L5"/>
    <mergeCell ref="M4:M16"/>
    <mergeCell ref="N4:N16"/>
    <mergeCell ref="H6:H13"/>
    <mergeCell ref="I6:I13"/>
    <mergeCell ref="K6:K13"/>
    <mergeCell ref="L6:L13"/>
    <mergeCell ref="F6:F13"/>
    <mergeCell ref="G6:G13"/>
    <mergeCell ref="J6:J13"/>
    <mergeCell ref="I14:L16"/>
    <mergeCell ref="F4:H5"/>
    <mergeCell ref="I18:N18"/>
    <mergeCell ref="F14:H16"/>
    <mergeCell ref="A2:B3"/>
    <mergeCell ref="C2:H3"/>
    <mergeCell ref="I2:N3"/>
    <mergeCell ref="A1:B1"/>
    <mergeCell ref="C1:H1"/>
    <mergeCell ref="I1:N1"/>
    <mergeCell ref="C18:H18"/>
    <mergeCell ref="A4:A16"/>
    <mergeCell ref="B4:B16"/>
    <mergeCell ref="C4:C16"/>
    <mergeCell ref="D4:D16"/>
    <mergeCell ref="E4:E1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191"/>
  <sheetViews>
    <sheetView zoomScale="140" zoomScaleNormal="140" workbookViewId="0">
      <selection sqref="A1:C1"/>
    </sheetView>
  </sheetViews>
  <sheetFormatPr baseColWidth="10" defaultColWidth="11.42578125" defaultRowHeight="12"/>
  <cols>
    <col min="1" max="1" width="12.5703125" style="16" customWidth="1"/>
    <col min="2" max="2" width="70.5703125" style="14" customWidth="1"/>
    <col min="3" max="3" width="8.5703125" style="11" customWidth="1"/>
    <col min="4" max="16384" width="11.42578125" style="12"/>
  </cols>
  <sheetData>
    <row r="1" spans="1:3" s="17" customFormat="1" ht="50.1" customHeight="1">
      <c r="A1" s="190" t="s">
        <v>630</v>
      </c>
      <c r="B1" s="190"/>
      <c r="C1" s="190"/>
    </row>
    <row r="2" spans="1:3" ht="11.45" customHeight="1">
      <c r="A2" s="189"/>
      <c r="B2" s="189"/>
      <c r="C2" s="11" t="s">
        <v>24</v>
      </c>
    </row>
    <row r="3" spans="1:3" ht="11.45" customHeight="1">
      <c r="A3" s="191" t="s">
        <v>631</v>
      </c>
      <c r="B3" s="191"/>
      <c r="C3" s="11">
        <v>3</v>
      </c>
    </row>
    <row r="4" spans="1:3" ht="11.45" customHeight="1">
      <c r="A4" s="191" t="s">
        <v>632</v>
      </c>
      <c r="B4" s="191"/>
      <c r="C4" s="11">
        <v>3</v>
      </c>
    </row>
    <row r="5" spans="1:3" ht="11.45" customHeight="1">
      <c r="A5" s="192" t="s">
        <v>633</v>
      </c>
      <c r="B5" s="192"/>
      <c r="C5" s="11">
        <v>4</v>
      </c>
    </row>
    <row r="6" spans="1:3" ht="11.45" customHeight="1">
      <c r="A6" s="192" t="s">
        <v>634</v>
      </c>
      <c r="B6" s="192"/>
      <c r="C6" s="11">
        <v>6</v>
      </c>
    </row>
    <row r="7" spans="1:3" ht="11.45" customHeight="1">
      <c r="A7" s="192" t="s">
        <v>635</v>
      </c>
      <c r="B7" s="192"/>
      <c r="C7" s="11">
        <v>12</v>
      </c>
    </row>
    <row r="8" spans="1:3" ht="11.45" customHeight="1">
      <c r="A8" s="189"/>
      <c r="B8" s="189"/>
    </row>
    <row r="9" spans="1:3" ht="23.1" customHeight="1">
      <c r="A9" s="13" t="s">
        <v>30</v>
      </c>
      <c r="B9" s="14" t="str">
        <f>"Auszahlungen und Einzahlungen der Gemeinden und Gemeindeverbände "&amp;Deckblatt!A7-1&amp;" und "&amp;Deckblatt!A7&amp;"  
  nach Arten"</f>
        <v>Auszahlungen und Einzahlungen der Gemeinden und Gemeindeverbände 2021 und 2022  
  nach Arten</v>
      </c>
      <c r="C9" s="11">
        <v>13</v>
      </c>
    </row>
    <row r="10" spans="1:3" ht="11.45" customHeight="1">
      <c r="A10" s="18"/>
      <c r="B10" s="18"/>
    </row>
    <row r="11" spans="1:3" ht="23.1" customHeight="1">
      <c r="A11" s="15" t="s">
        <v>38</v>
      </c>
      <c r="B11" s="14" t="str">
        <f>"Auszahlungen und Einzahlungen der Gemeinden und Gemeindeverbände "&amp;Deckblatt!A7&amp;"  
  nach Produktbereichen"</f>
        <v>Auszahlungen und Einzahlungen der Gemeinden und Gemeindeverbände 2022  
  nach Produktbereichen</v>
      </c>
    </row>
    <row r="12" spans="1:3" ht="11.45" customHeight="1">
      <c r="A12" s="15"/>
      <c r="B12" s="14" t="s">
        <v>636</v>
      </c>
      <c r="C12" s="11">
        <v>14</v>
      </c>
    </row>
    <row r="13" spans="1:3" ht="11.45" customHeight="1">
      <c r="A13" s="18"/>
      <c r="B13" s="18"/>
    </row>
    <row r="14" spans="1:3" ht="23.1" customHeight="1">
      <c r="A14" s="15" t="s">
        <v>32</v>
      </c>
      <c r="B14" s="14" t="str">
        <f>"Auszahlungen und Einzahlungen der Gemeinden und Gemeindeverbände "&amp;Deckblatt!A7&amp;"  
  nach Gebietskörperschaften"</f>
        <v>Auszahlungen und Einzahlungen der Gemeinden und Gemeindeverbände 2022  
  nach Gebietskörperschaften</v>
      </c>
    </row>
    <row r="15" spans="1:3" ht="11.45" customHeight="1">
      <c r="A15" s="15"/>
      <c r="B15" s="14" t="s">
        <v>636</v>
      </c>
      <c r="C15" s="11">
        <v>18</v>
      </c>
    </row>
    <row r="16" spans="1:3" ht="11.45" customHeight="1">
      <c r="A16" s="18"/>
      <c r="B16" s="18"/>
    </row>
    <row r="17" spans="1:3" ht="23.1" customHeight="1">
      <c r="A17" s="15" t="s">
        <v>54</v>
      </c>
      <c r="B17" s="14" t="str">
        <f>"Auszahlungen und Einzahlungen der Gemeinden und Gemeindeverbände "&amp;Deckblatt!A7&amp;"  
  nach Gebietskörperschaften und Produktbereichen"</f>
        <v>Auszahlungen und Einzahlungen der Gemeinden und Gemeindeverbände 2022  
  nach Gebietskörperschaften und Produktbereichen</v>
      </c>
    </row>
    <row r="18" spans="1:3" ht="11.45" customHeight="1">
      <c r="A18" s="15" t="s">
        <v>37</v>
      </c>
      <c r="B18" s="14" t="s">
        <v>637</v>
      </c>
      <c r="C18" s="11">
        <v>22</v>
      </c>
    </row>
    <row r="19" spans="1:3" ht="11.45" customHeight="1">
      <c r="A19" s="15" t="s">
        <v>39</v>
      </c>
      <c r="B19" s="14" t="s">
        <v>638</v>
      </c>
      <c r="C19" s="11">
        <v>26</v>
      </c>
    </row>
    <row r="20" spans="1:3" ht="11.45" customHeight="1">
      <c r="A20" s="15" t="s">
        <v>40</v>
      </c>
      <c r="B20" s="14" t="s">
        <v>639</v>
      </c>
      <c r="C20" s="11">
        <v>30</v>
      </c>
    </row>
    <row r="21" spans="1:3" ht="11.45" customHeight="1">
      <c r="A21" s="15" t="s">
        <v>41</v>
      </c>
      <c r="B21" s="14" t="s">
        <v>640</v>
      </c>
      <c r="C21" s="11">
        <v>34</v>
      </c>
    </row>
    <row r="22" spans="1:3" ht="11.45" customHeight="1">
      <c r="A22" s="15" t="s">
        <v>42</v>
      </c>
      <c r="B22" s="14" t="s">
        <v>641</v>
      </c>
      <c r="C22" s="11">
        <v>38</v>
      </c>
    </row>
    <row r="23" spans="1:3" ht="11.45" customHeight="1">
      <c r="A23" s="15" t="s">
        <v>130</v>
      </c>
      <c r="B23" s="14" t="s">
        <v>642</v>
      </c>
      <c r="C23" s="11">
        <v>42</v>
      </c>
    </row>
    <row r="24" spans="1:3" ht="11.45" customHeight="1">
      <c r="A24" s="15" t="s">
        <v>131</v>
      </c>
      <c r="B24" s="14" t="s">
        <v>643</v>
      </c>
      <c r="C24" s="11">
        <v>46</v>
      </c>
    </row>
    <row r="25" spans="1:3" ht="11.45" customHeight="1">
      <c r="A25" s="15" t="s">
        <v>43</v>
      </c>
      <c r="B25" s="14" t="s">
        <v>644</v>
      </c>
      <c r="C25" s="11">
        <v>50</v>
      </c>
    </row>
    <row r="26" spans="1:3" ht="23.1" customHeight="1">
      <c r="A26" s="15" t="s">
        <v>44</v>
      </c>
      <c r="B26" s="14" t="s">
        <v>645</v>
      </c>
      <c r="C26" s="11">
        <v>54</v>
      </c>
    </row>
    <row r="27" spans="1:3" ht="23.1" customHeight="1">
      <c r="A27" s="15" t="s">
        <v>45</v>
      </c>
      <c r="B27" s="14" t="s">
        <v>646</v>
      </c>
      <c r="C27" s="11">
        <v>58</v>
      </c>
    </row>
    <row r="28" spans="1:3" ht="11.45" customHeight="1">
      <c r="A28" s="15" t="s">
        <v>46</v>
      </c>
      <c r="B28" s="14" t="s">
        <v>647</v>
      </c>
      <c r="C28" s="11">
        <v>62</v>
      </c>
    </row>
    <row r="29" spans="1:3" ht="11.45" customHeight="1">
      <c r="A29" s="18"/>
      <c r="B29" s="18"/>
    </row>
    <row r="30" spans="1:3" ht="23.25" customHeight="1">
      <c r="A30" s="15" t="s">
        <v>57</v>
      </c>
      <c r="B30" s="14" t="str">
        <f>"Auszahlungen und Einzahlungen der Kreisverwaltungen, Amtsverwaltungen und kreisangehörigen  
   Gemeinden "&amp;Deckblatt!A7&amp;" nach Arten und Kreisen"</f>
        <v>Auszahlungen und Einzahlungen der Kreisverwaltungen, Amtsverwaltungen und kreisangehörigen  
   Gemeinden 2022 nach Arten und Kreisen</v>
      </c>
      <c r="C30" s="11">
        <v>66</v>
      </c>
    </row>
    <row r="31" spans="1:3" ht="11.45" customHeight="1">
      <c r="A31" s="18"/>
      <c r="B31" s="18"/>
    </row>
    <row r="32" spans="1:3" ht="24.75" customHeight="1">
      <c r="A32" s="15" t="s">
        <v>69</v>
      </c>
      <c r="B32" s="14" t="str">
        <f>"Auszahlungen und Einzahlungen der Kreisverwaltungen, Amtsverwaltungen und 
  kreisangehörigen Gemeinden "&amp;Deckblatt!A7&amp;" nach Produktbereichen"</f>
        <v>Auszahlungen und Einzahlungen der Kreisverwaltungen, Amtsverwaltungen und 
  kreisangehörigen Gemeinden 2022 nach Produktbereichen</v>
      </c>
    </row>
    <row r="33" spans="1:3" ht="11.45" customHeight="1">
      <c r="A33" s="16" t="s">
        <v>47</v>
      </c>
      <c r="B33" s="14" t="s">
        <v>648</v>
      </c>
      <c r="C33" s="11">
        <v>70</v>
      </c>
    </row>
    <row r="34" spans="1:3" ht="11.45" customHeight="1">
      <c r="A34" s="16" t="s">
        <v>48</v>
      </c>
      <c r="B34" s="14" t="s">
        <v>649</v>
      </c>
      <c r="C34" s="11">
        <v>74</v>
      </c>
    </row>
    <row r="35" spans="1:3" ht="11.45" customHeight="1">
      <c r="A35" s="16" t="s">
        <v>49</v>
      </c>
      <c r="B35" s="14" t="s">
        <v>650</v>
      </c>
      <c r="C35" s="11">
        <v>78</v>
      </c>
    </row>
    <row r="36" spans="1:3" ht="11.45" customHeight="1">
      <c r="A36" s="16" t="s">
        <v>50</v>
      </c>
      <c r="B36" s="14" t="s">
        <v>651</v>
      </c>
      <c r="C36" s="11">
        <v>82</v>
      </c>
    </row>
    <row r="37" spans="1:3" ht="11.45" customHeight="1">
      <c r="A37" s="16" t="s">
        <v>51</v>
      </c>
      <c r="B37" s="14" t="s">
        <v>652</v>
      </c>
      <c r="C37" s="11">
        <v>86</v>
      </c>
    </row>
    <row r="38" spans="1:3" ht="11.45" customHeight="1">
      <c r="A38" s="16" t="s">
        <v>52</v>
      </c>
      <c r="B38" s="14" t="s">
        <v>653</v>
      </c>
      <c r="C38" s="11">
        <v>90</v>
      </c>
    </row>
    <row r="39" spans="1:3" ht="11.45" customHeight="1">
      <c r="A39" s="18"/>
      <c r="B39" s="18"/>
    </row>
    <row r="40" spans="1:3" ht="23.1" customHeight="1">
      <c r="A40" s="15" t="s">
        <v>605</v>
      </c>
      <c r="B40" s="14" t="str">
        <f>"Auszahlungen und Einzahlungen der kreisfreien und großen kreisangehörigen Städte "&amp;Deckblatt!A7&amp;"  
  nach Produktbereichen"</f>
        <v>Auszahlungen und Einzahlungen der kreisfreien und großen kreisangehörigen Städte 2022  
  nach Produktbereichen</v>
      </c>
    </row>
    <row r="41" spans="1:3" ht="11.45" customHeight="1">
      <c r="A41" s="16" t="s">
        <v>606</v>
      </c>
      <c r="B41" s="14" t="s">
        <v>654</v>
      </c>
      <c r="C41" s="11">
        <v>94</v>
      </c>
    </row>
    <row r="42" spans="1:3" ht="11.45" customHeight="1">
      <c r="A42" s="16" t="s">
        <v>607</v>
      </c>
      <c r="B42" s="14" t="s">
        <v>655</v>
      </c>
      <c r="C42" s="11">
        <v>98</v>
      </c>
    </row>
    <row r="43" spans="1:3" ht="11.45" customHeight="1">
      <c r="A43" s="16" t="s">
        <v>608</v>
      </c>
      <c r="B43" s="14" t="s">
        <v>656</v>
      </c>
      <c r="C43" s="11">
        <v>102</v>
      </c>
    </row>
    <row r="44" spans="1:3" ht="11.45" customHeight="1">
      <c r="A44" s="16" t="s">
        <v>609</v>
      </c>
      <c r="B44" s="14" t="s">
        <v>657</v>
      </c>
      <c r="C44" s="11">
        <v>106</v>
      </c>
    </row>
    <row r="45" spans="1:3" ht="11.45" customHeight="1">
      <c r="A45" s="16" t="s">
        <v>610</v>
      </c>
      <c r="B45" s="14" t="s">
        <v>658</v>
      </c>
      <c r="C45" s="11">
        <v>110</v>
      </c>
    </row>
    <row r="46" spans="1:3" ht="11.45" customHeight="1">
      <c r="A46" s="16" t="s">
        <v>611</v>
      </c>
      <c r="B46" s="14" t="s">
        <v>659</v>
      </c>
      <c r="C46" s="11">
        <v>114</v>
      </c>
    </row>
    <row r="47" spans="1:3" ht="11.45" customHeight="1">
      <c r="A47" s="18"/>
      <c r="B47" s="18"/>
    </row>
    <row r="48" spans="1:3" ht="23.1" customHeight="1">
      <c r="A48" s="15" t="s">
        <v>612</v>
      </c>
      <c r="B48" s="14" t="str">
        <f>"Auszahlungen und Einzahlungen der Kreisverwaltungen "&amp;Deckblatt!A7&amp;"   
  nach Produktbereichen"</f>
        <v>Auszahlungen und Einzahlungen der Kreisverwaltungen 2022   
  nach Produktbereichen</v>
      </c>
    </row>
    <row r="49" spans="1:3" ht="11.45" customHeight="1">
      <c r="A49" s="16" t="s">
        <v>613</v>
      </c>
      <c r="B49" s="14" t="s">
        <v>648</v>
      </c>
      <c r="C49" s="11">
        <v>118</v>
      </c>
    </row>
    <row r="50" spans="1:3" ht="11.45" customHeight="1">
      <c r="A50" s="16" t="s">
        <v>614</v>
      </c>
      <c r="B50" s="14" t="s">
        <v>649</v>
      </c>
      <c r="C50" s="11">
        <v>122</v>
      </c>
    </row>
    <row r="51" spans="1:3" ht="11.45" customHeight="1">
      <c r="A51" s="16" t="s">
        <v>615</v>
      </c>
      <c r="B51" s="14" t="s">
        <v>650</v>
      </c>
      <c r="C51" s="11">
        <v>126</v>
      </c>
    </row>
    <row r="52" spans="1:3" ht="11.45" customHeight="1">
      <c r="A52" s="16" t="s">
        <v>616</v>
      </c>
      <c r="B52" s="14" t="s">
        <v>651</v>
      </c>
      <c r="C52" s="11">
        <v>130</v>
      </c>
    </row>
    <row r="53" spans="1:3" ht="11.45" customHeight="1">
      <c r="A53" s="16" t="s">
        <v>617</v>
      </c>
      <c r="B53" s="14" t="s">
        <v>652</v>
      </c>
      <c r="C53" s="11">
        <v>134</v>
      </c>
    </row>
    <row r="54" spans="1:3" ht="11.45" customHeight="1">
      <c r="A54" s="16" t="s">
        <v>618</v>
      </c>
      <c r="B54" s="14" t="s">
        <v>653</v>
      </c>
      <c r="C54" s="11">
        <v>138</v>
      </c>
    </row>
    <row r="55" spans="1:3" ht="11.45" customHeight="1"/>
    <row r="56" spans="1:3" ht="11.45" customHeight="1"/>
    <row r="57" spans="1:3" ht="11.45" customHeight="1"/>
    <row r="58" spans="1:3" ht="11.45" customHeight="1"/>
    <row r="59" spans="1:3" ht="11.45" customHeight="1"/>
    <row r="60" spans="1:3" ht="11.45" customHeight="1"/>
    <row r="61" spans="1:3" ht="11.45" customHeight="1"/>
    <row r="62" spans="1:3" ht="11.45" customHeight="1"/>
    <row r="63" spans="1:3" ht="11.45" customHeight="1"/>
    <row r="64" spans="1:3"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row r="117" ht="11.45" customHeight="1"/>
    <row r="118" ht="11.45" customHeight="1"/>
    <row r="119" ht="11.45" customHeight="1"/>
    <row r="120" ht="11.45" customHeight="1"/>
    <row r="121" ht="11.45" customHeight="1"/>
    <row r="122" ht="11.45" customHeight="1"/>
    <row r="123" ht="11.45" customHeight="1"/>
    <row r="124" ht="11.45" customHeight="1"/>
    <row r="125" ht="11.45" customHeight="1"/>
    <row r="126" ht="11.45" customHeight="1"/>
    <row r="127" ht="11.45" customHeight="1"/>
    <row r="128" ht="11.45" customHeight="1"/>
    <row r="129" ht="11.45" customHeight="1"/>
    <row r="130" ht="11.45" customHeight="1"/>
    <row r="131" ht="11.45" customHeight="1"/>
    <row r="132" ht="11.45" customHeight="1"/>
    <row r="133" ht="11.45" customHeight="1"/>
    <row r="134" ht="11.45" customHeight="1"/>
    <row r="135" ht="11.45" customHeight="1"/>
    <row r="136" ht="11.45" customHeight="1"/>
    <row r="137" ht="11.45" customHeight="1"/>
    <row r="138" ht="11.45" customHeight="1"/>
    <row r="139" ht="11.45" customHeight="1"/>
    <row r="140" ht="11.45" customHeight="1"/>
    <row r="141" ht="11.45" customHeight="1"/>
    <row r="142" ht="11.45" customHeight="1"/>
    <row r="143" ht="11.45" customHeight="1"/>
    <row r="144" ht="11.45" customHeight="1"/>
    <row r="145" ht="11.45" customHeight="1"/>
    <row r="146" ht="11.45" customHeight="1"/>
    <row r="147" ht="11.45" customHeight="1"/>
    <row r="148" ht="11.45" customHeight="1"/>
    <row r="149" ht="11.45" customHeight="1"/>
    <row r="150" ht="11.45" customHeight="1"/>
    <row r="151" ht="11.45" customHeight="1"/>
    <row r="152" ht="11.45" customHeight="1"/>
    <row r="153" ht="11.45" customHeight="1"/>
    <row r="154" ht="11.45" customHeight="1"/>
    <row r="155" ht="11.45" customHeight="1"/>
    <row r="156" ht="11.45" customHeight="1"/>
    <row r="157" ht="11.45" customHeight="1"/>
    <row r="158" ht="11.45" customHeight="1"/>
    <row r="159" ht="11.45" customHeight="1"/>
    <row r="160" ht="11.45" customHeight="1"/>
    <row r="161" ht="11.45" customHeight="1"/>
    <row r="162" ht="11.45" customHeight="1"/>
    <row r="163" ht="11.45" customHeight="1"/>
    <row r="164" ht="11.45" customHeight="1"/>
    <row r="165" ht="11.45" customHeight="1"/>
    <row r="166" ht="11.45" customHeight="1"/>
    <row r="167" ht="11.45" customHeight="1"/>
    <row r="168" ht="11.45" customHeight="1"/>
    <row r="169" ht="11.45" customHeight="1"/>
    <row r="170" ht="11.45" customHeight="1"/>
    <row r="171" ht="11.45" customHeight="1"/>
    <row r="172" ht="11.45" customHeight="1"/>
    <row r="173" ht="11.45" customHeight="1"/>
    <row r="174" ht="11.45" customHeight="1"/>
    <row r="175" ht="11.45" customHeight="1"/>
    <row r="176" ht="11.45" customHeight="1"/>
    <row r="177" ht="11.45" customHeight="1"/>
    <row r="178" ht="11.45" customHeight="1"/>
    <row r="179" ht="11.45" customHeight="1"/>
    <row r="180" ht="11.45" customHeight="1"/>
    <row r="181" ht="11.45" customHeight="1"/>
    <row r="182" ht="11.45" customHeight="1"/>
    <row r="183" ht="11.45" customHeight="1"/>
    <row r="184" ht="11.45" customHeight="1"/>
    <row r="185" ht="11.45" customHeight="1"/>
    <row r="186" ht="11.45" customHeight="1"/>
    <row r="187" ht="11.45" customHeight="1"/>
    <row r="188" ht="11.45" customHeight="1"/>
    <row r="189" ht="11.45" customHeight="1"/>
    <row r="190" ht="11.45" customHeight="1"/>
    <row r="191" ht="11.45" customHeight="1"/>
  </sheetData>
  <mergeCells count="8">
    <mergeCell ref="A8:B8"/>
    <mergeCell ref="A1:C1"/>
    <mergeCell ref="A2:B2"/>
    <mergeCell ref="A3:B3"/>
    <mergeCell ref="A4:B4"/>
    <mergeCell ref="A7:B7"/>
    <mergeCell ref="A5:B5"/>
    <mergeCell ref="A6:B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dimension ref="A1:AA91"/>
  <sheetViews>
    <sheetView zoomScale="140" zoomScaleNormal="140" workbookViewId="0">
      <pane xSplit="2" ySplit="17" topLeftCell="C18" activePane="bottomRight" state="frozen"/>
      <selection activeCell="C19" sqref="C19:G19"/>
      <selection pane="topRight" activeCell="C19" sqref="C19:G19"/>
      <selection pane="bottomLeft" activeCell="C19" sqref="C19:G19"/>
      <selection pane="bottomRight" activeCell="C18" sqref="C18:H18"/>
    </sheetView>
  </sheetViews>
  <sheetFormatPr baseColWidth="10" defaultColWidth="11.42578125" defaultRowHeight="11.25"/>
  <cols>
    <col min="1" max="1" width="3.5703125" style="83" customWidth="1"/>
    <col min="2" max="2" width="36.5703125" style="77" customWidth="1"/>
    <col min="3" max="3" width="9.42578125" style="77" customWidth="1"/>
    <col min="4" max="8" width="8.42578125" style="77" customWidth="1"/>
    <col min="9" max="12" width="8.7109375" style="77" customWidth="1"/>
    <col min="13" max="13" width="8.28515625" style="77" customWidth="1"/>
    <col min="14" max="14" width="8.7109375" style="77" customWidth="1"/>
    <col min="15" max="27" width="11.42578125" style="94"/>
    <col min="28" max="16384" width="11.42578125" style="77"/>
  </cols>
  <sheetData>
    <row r="1" spans="1:27" s="74" customFormat="1" ht="35.1" customHeight="1">
      <c r="A1" s="218" t="s">
        <v>54</v>
      </c>
      <c r="B1" s="219"/>
      <c r="C1" s="220" t="str">
        <f>"Auszahlungen und Einzahlungen 
der Gemeinden und Gemeindeverbände "&amp;Deckblatt!A7&amp;"  
nach Gebietskörperschaften und Produktbereichen"</f>
        <v>Auszahlungen und Einzahlungen 
der Gemeinden und Gemeindeverbände 2022  
nach Gebietskörperschaften und Produktbereichen</v>
      </c>
      <c r="D1" s="220"/>
      <c r="E1" s="220"/>
      <c r="F1" s="220"/>
      <c r="G1" s="220"/>
      <c r="H1" s="221"/>
      <c r="I1" s="222" t="str">
        <f>"Auszahlungen und Einzahlungen 
der Gemeinden und Gemeindeverbände "&amp;Deckblatt!A7&amp;" 
nach Gebietskörperschaften und Produktbereichen"</f>
        <v>Auszahlungen und Einzahlungen 
der Gemeinden und Gemeindeverbände 2022 
nach Gebietskörperschaften und Produktbereichen</v>
      </c>
      <c r="J1" s="220"/>
      <c r="K1" s="220"/>
      <c r="L1" s="220"/>
      <c r="M1" s="220"/>
      <c r="N1" s="221"/>
      <c r="O1" s="93"/>
      <c r="P1" s="93"/>
      <c r="Q1" s="93"/>
      <c r="R1" s="93"/>
      <c r="S1" s="93"/>
      <c r="T1" s="93"/>
      <c r="U1" s="93"/>
      <c r="V1" s="93"/>
      <c r="W1" s="93"/>
      <c r="X1" s="93"/>
      <c r="Y1" s="93"/>
      <c r="Z1" s="93"/>
      <c r="AA1" s="93"/>
    </row>
    <row r="2" spans="1:27" s="74" customFormat="1" ht="15" customHeight="1">
      <c r="A2" s="218" t="s">
        <v>46</v>
      </c>
      <c r="B2" s="219"/>
      <c r="C2" s="220" t="s">
        <v>129</v>
      </c>
      <c r="D2" s="220"/>
      <c r="E2" s="220"/>
      <c r="F2" s="220"/>
      <c r="G2" s="220"/>
      <c r="H2" s="221"/>
      <c r="I2" s="235" t="s">
        <v>129</v>
      </c>
      <c r="J2" s="236"/>
      <c r="K2" s="236"/>
      <c r="L2" s="236"/>
      <c r="M2" s="236"/>
      <c r="N2" s="237"/>
      <c r="O2" s="93"/>
      <c r="P2" s="93"/>
      <c r="Q2" s="93"/>
      <c r="R2" s="93"/>
      <c r="S2" s="93"/>
      <c r="T2" s="93"/>
      <c r="U2" s="93"/>
      <c r="V2" s="93"/>
      <c r="W2" s="93"/>
      <c r="X2" s="93"/>
      <c r="Y2" s="93"/>
      <c r="Z2" s="93"/>
      <c r="AA2" s="93"/>
    </row>
    <row r="3" spans="1:27" s="74" customFormat="1" ht="15" customHeight="1">
      <c r="A3" s="218"/>
      <c r="B3" s="219"/>
      <c r="C3" s="220"/>
      <c r="D3" s="220"/>
      <c r="E3" s="220"/>
      <c r="F3" s="220"/>
      <c r="G3" s="220"/>
      <c r="H3" s="221"/>
      <c r="I3" s="235"/>
      <c r="J3" s="236"/>
      <c r="K3" s="236"/>
      <c r="L3" s="236"/>
      <c r="M3" s="236"/>
      <c r="N3" s="237"/>
      <c r="O3" s="93"/>
      <c r="P3" s="93"/>
      <c r="Q3" s="93"/>
      <c r="R3" s="93"/>
      <c r="S3" s="93"/>
      <c r="T3" s="93"/>
      <c r="U3" s="93"/>
      <c r="V3" s="93"/>
      <c r="W3" s="93"/>
      <c r="X3" s="93"/>
      <c r="Y3" s="93"/>
      <c r="Z3" s="93"/>
      <c r="AA3" s="93"/>
    </row>
    <row r="4" spans="1:27" s="74" customFormat="1" ht="11.45" customHeight="1">
      <c r="A4" s="212" t="s">
        <v>28</v>
      </c>
      <c r="B4" s="213" t="s">
        <v>116</v>
      </c>
      <c r="C4" s="213" t="s">
        <v>1</v>
      </c>
      <c r="D4" s="217" t="s">
        <v>33</v>
      </c>
      <c r="E4" s="217" t="s">
        <v>34</v>
      </c>
      <c r="F4" s="223" t="s">
        <v>2</v>
      </c>
      <c r="G4" s="223"/>
      <c r="H4" s="224"/>
      <c r="I4" s="225" t="s">
        <v>2</v>
      </c>
      <c r="J4" s="223"/>
      <c r="K4" s="223"/>
      <c r="L4" s="223"/>
      <c r="M4" s="223" t="s">
        <v>35</v>
      </c>
      <c r="N4" s="224" t="s">
        <v>36</v>
      </c>
      <c r="O4" s="93"/>
      <c r="P4" s="93"/>
      <c r="Q4" s="93"/>
      <c r="R4" s="93"/>
      <c r="S4" s="93"/>
      <c r="T4" s="93"/>
      <c r="U4" s="93"/>
      <c r="V4" s="93"/>
      <c r="W4" s="93"/>
      <c r="X4" s="93"/>
      <c r="Y4" s="93"/>
      <c r="Z4" s="93"/>
      <c r="AA4" s="93"/>
    </row>
    <row r="5" spans="1:27" s="74" customFormat="1" ht="11.45" customHeight="1">
      <c r="A5" s="212"/>
      <c r="B5" s="213"/>
      <c r="C5" s="213"/>
      <c r="D5" s="217"/>
      <c r="E5" s="217"/>
      <c r="F5" s="223"/>
      <c r="G5" s="223"/>
      <c r="H5" s="224"/>
      <c r="I5" s="225"/>
      <c r="J5" s="223"/>
      <c r="K5" s="223"/>
      <c r="L5" s="223"/>
      <c r="M5" s="223"/>
      <c r="N5" s="224"/>
      <c r="O5" s="93"/>
      <c r="P5" s="93"/>
      <c r="Q5" s="93"/>
      <c r="R5" s="93"/>
      <c r="S5" s="93"/>
      <c r="T5" s="93"/>
      <c r="U5" s="93"/>
      <c r="V5" s="93"/>
      <c r="W5" s="93"/>
      <c r="X5" s="93"/>
      <c r="Y5" s="93"/>
      <c r="Z5" s="93"/>
      <c r="AA5" s="93"/>
    </row>
    <row r="6" spans="1:27" s="74" customFormat="1" ht="11.45" customHeight="1">
      <c r="A6" s="212"/>
      <c r="B6" s="213"/>
      <c r="C6" s="213"/>
      <c r="D6" s="217"/>
      <c r="E6" s="217"/>
      <c r="F6" s="217" t="s">
        <v>3</v>
      </c>
      <c r="G6" s="217" t="s">
        <v>970</v>
      </c>
      <c r="H6" s="216" t="s">
        <v>971</v>
      </c>
      <c r="I6" s="212" t="s">
        <v>972</v>
      </c>
      <c r="J6" s="217" t="s">
        <v>973</v>
      </c>
      <c r="K6" s="217" t="s">
        <v>974</v>
      </c>
      <c r="L6" s="217" t="s">
        <v>975</v>
      </c>
      <c r="M6" s="223"/>
      <c r="N6" s="224"/>
      <c r="O6" s="93"/>
      <c r="P6" s="93"/>
      <c r="Q6" s="93"/>
      <c r="R6" s="93"/>
      <c r="S6" s="93"/>
      <c r="T6" s="93"/>
      <c r="U6" s="93"/>
      <c r="V6" s="93"/>
      <c r="W6" s="93"/>
      <c r="X6" s="93"/>
      <c r="Y6" s="93"/>
      <c r="Z6" s="93"/>
      <c r="AA6" s="93"/>
    </row>
    <row r="7" spans="1:27" s="74" customFormat="1" ht="11.45" customHeight="1">
      <c r="A7" s="212"/>
      <c r="B7" s="213"/>
      <c r="C7" s="213"/>
      <c r="D7" s="217"/>
      <c r="E7" s="217"/>
      <c r="F7" s="217"/>
      <c r="G7" s="217"/>
      <c r="H7" s="216"/>
      <c r="I7" s="212"/>
      <c r="J7" s="217"/>
      <c r="K7" s="217"/>
      <c r="L7" s="217"/>
      <c r="M7" s="223"/>
      <c r="N7" s="224"/>
      <c r="O7" s="93"/>
      <c r="P7" s="93"/>
      <c r="Q7" s="93"/>
      <c r="R7" s="93"/>
      <c r="S7" s="93"/>
      <c r="T7" s="93"/>
      <c r="U7" s="93"/>
      <c r="V7" s="93"/>
      <c r="W7" s="93"/>
      <c r="X7" s="93"/>
      <c r="Y7" s="93"/>
      <c r="Z7" s="93"/>
      <c r="AA7" s="93"/>
    </row>
    <row r="8" spans="1:27" s="74" customFormat="1" ht="11.45" customHeight="1">
      <c r="A8" s="212"/>
      <c r="B8" s="213"/>
      <c r="C8" s="213"/>
      <c r="D8" s="217"/>
      <c r="E8" s="217"/>
      <c r="F8" s="217"/>
      <c r="G8" s="217"/>
      <c r="H8" s="216"/>
      <c r="I8" s="212"/>
      <c r="J8" s="217"/>
      <c r="K8" s="217"/>
      <c r="L8" s="217"/>
      <c r="M8" s="223"/>
      <c r="N8" s="224"/>
      <c r="O8" s="93"/>
      <c r="P8" s="93"/>
      <c r="Q8" s="93"/>
      <c r="R8" s="93"/>
      <c r="S8" s="93"/>
      <c r="T8" s="93"/>
      <c r="U8" s="93"/>
      <c r="V8" s="93"/>
      <c r="W8" s="93"/>
      <c r="X8" s="93"/>
      <c r="Y8" s="93"/>
      <c r="Z8" s="93"/>
      <c r="AA8" s="93"/>
    </row>
    <row r="9" spans="1:27" s="74" customFormat="1" ht="11.45" customHeight="1">
      <c r="A9" s="212"/>
      <c r="B9" s="213"/>
      <c r="C9" s="213"/>
      <c r="D9" s="217"/>
      <c r="E9" s="217"/>
      <c r="F9" s="217"/>
      <c r="G9" s="217"/>
      <c r="H9" s="216"/>
      <c r="I9" s="212"/>
      <c r="J9" s="217"/>
      <c r="K9" s="217"/>
      <c r="L9" s="217"/>
      <c r="M9" s="223"/>
      <c r="N9" s="224"/>
      <c r="O9" s="93"/>
      <c r="P9" s="93"/>
      <c r="Q9" s="93"/>
      <c r="R9" s="93"/>
      <c r="S9" s="93"/>
      <c r="T9" s="93"/>
      <c r="U9" s="93"/>
      <c r="V9" s="93"/>
      <c r="W9" s="93"/>
      <c r="X9" s="93"/>
      <c r="Y9" s="93"/>
      <c r="Z9" s="93"/>
      <c r="AA9" s="93"/>
    </row>
    <row r="10" spans="1:27" s="74" customFormat="1" ht="11.45" customHeight="1">
      <c r="A10" s="212"/>
      <c r="B10" s="213"/>
      <c r="C10" s="213"/>
      <c r="D10" s="217"/>
      <c r="E10" s="217"/>
      <c r="F10" s="217"/>
      <c r="G10" s="217"/>
      <c r="H10" s="216"/>
      <c r="I10" s="212"/>
      <c r="J10" s="217"/>
      <c r="K10" s="217"/>
      <c r="L10" s="217"/>
      <c r="M10" s="223"/>
      <c r="N10" s="224"/>
      <c r="O10" s="93"/>
      <c r="P10" s="93"/>
      <c r="Q10" s="93"/>
      <c r="R10" s="93"/>
      <c r="S10" s="93"/>
      <c r="T10" s="93"/>
      <c r="U10" s="93"/>
      <c r="V10" s="93"/>
      <c r="W10" s="93"/>
      <c r="X10" s="93"/>
      <c r="Y10" s="93"/>
      <c r="Z10" s="93"/>
      <c r="AA10" s="93"/>
    </row>
    <row r="11" spans="1:27" ht="11.45" customHeight="1">
      <c r="A11" s="212"/>
      <c r="B11" s="213"/>
      <c r="C11" s="213"/>
      <c r="D11" s="217"/>
      <c r="E11" s="217"/>
      <c r="F11" s="217"/>
      <c r="G11" s="217"/>
      <c r="H11" s="216"/>
      <c r="I11" s="212"/>
      <c r="J11" s="217"/>
      <c r="K11" s="217"/>
      <c r="L11" s="217"/>
      <c r="M11" s="223"/>
      <c r="N11" s="224"/>
    </row>
    <row r="12" spans="1:27" ht="11.45" customHeight="1">
      <c r="A12" s="212"/>
      <c r="B12" s="213"/>
      <c r="C12" s="213"/>
      <c r="D12" s="217"/>
      <c r="E12" s="217"/>
      <c r="F12" s="217"/>
      <c r="G12" s="217"/>
      <c r="H12" s="216"/>
      <c r="I12" s="212"/>
      <c r="J12" s="217"/>
      <c r="K12" s="217"/>
      <c r="L12" s="217"/>
      <c r="M12" s="223"/>
      <c r="N12" s="224"/>
    </row>
    <row r="13" spans="1:27" ht="11.45" customHeight="1">
      <c r="A13" s="212"/>
      <c r="B13" s="213"/>
      <c r="C13" s="213"/>
      <c r="D13" s="217"/>
      <c r="E13" s="217"/>
      <c r="F13" s="217"/>
      <c r="G13" s="217"/>
      <c r="H13" s="216"/>
      <c r="I13" s="212"/>
      <c r="J13" s="217"/>
      <c r="K13" s="217"/>
      <c r="L13" s="217"/>
      <c r="M13" s="223"/>
      <c r="N13" s="224"/>
    </row>
    <row r="14" spans="1:27" ht="11.45" customHeight="1">
      <c r="A14" s="212"/>
      <c r="B14" s="213"/>
      <c r="C14" s="213"/>
      <c r="D14" s="217"/>
      <c r="E14" s="217"/>
      <c r="F14" s="217" t="s">
        <v>0</v>
      </c>
      <c r="G14" s="217"/>
      <c r="H14" s="216"/>
      <c r="I14" s="212" t="s">
        <v>0</v>
      </c>
      <c r="J14" s="217"/>
      <c r="K14" s="217"/>
      <c r="L14" s="217"/>
      <c r="M14" s="223"/>
      <c r="N14" s="224"/>
    </row>
    <row r="15" spans="1:27" ht="11.45" customHeight="1">
      <c r="A15" s="212"/>
      <c r="B15" s="213"/>
      <c r="C15" s="213"/>
      <c r="D15" s="217"/>
      <c r="E15" s="217"/>
      <c r="F15" s="217"/>
      <c r="G15" s="217"/>
      <c r="H15" s="216"/>
      <c r="I15" s="212"/>
      <c r="J15" s="217"/>
      <c r="K15" s="217"/>
      <c r="L15" s="217"/>
      <c r="M15" s="223"/>
      <c r="N15" s="224"/>
    </row>
    <row r="16" spans="1:27" ht="11.45" customHeight="1">
      <c r="A16" s="212"/>
      <c r="B16" s="213"/>
      <c r="C16" s="213"/>
      <c r="D16" s="217"/>
      <c r="E16" s="217"/>
      <c r="F16" s="217"/>
      <c r="G16" s="217"/>
      <c r="H16" s="216"/>
      <c r="I16" s="212"/>
      <c r="J16" s="217"/>
      <c r="K16" s="217"/>
      <c r="L16" s="217"/>
      <c r="M16" s="223"/>
      <c r="N16" s="224"/>
    </row>
    <row r="17" spans="1:27" s="83" customFormat="1" ht="11.45" customHeight="1">
      <c r="A17" s="64">
        <v>1</v>
      </c>
      <c r="B17" s="65">
        <v>2</v>
      </c>
      <c r="C17" s="66">
        <v>3</v>
      </c>
      <c r="D17" s="66">
        <v>4</v>
      </c>
      <c r="E17" s="66">
        <v>5</v>
      </c>
      <c r="F17" s="66">
        <v>6</v>
      </c>
      <c r="G17" s="66">
        <v>7</v>
      </c>
      <c r="H17" s="67">
        <v>8</v>
      </c>
      <c r="I17" s="89">
        <v>9</v>
      </c>
      <c r="J17" s="66">
        <v>10</v>
      </c>
      <c r="K17" s="66">
        <v>11</v>
      </c>
      <c r="L17" s="66">
        <v>12</v>
      </c>
      <c r="M17" s="66">
        <v>13</v>
      </c>
      <c r="N17" s="67">
        <v>14</v>
      </c>
      <c r="O17" s="92"/>
      <c r="P17" s="92"/>
      <c r="Q17" s="92"/>
      <c r="R17" s="92"/>
      <c r="S17" s="92"/>
      <c r="T17" s="92"/>
      <c r="U17" s="92"/>
      <c r="V17" s="92"/>
      <c r="W17" s="92"/>
      <c r="X17" s="92"/>
      <c r="Y17" s="92"/>
      <c r="Z17" s="92"/>
      <c r="AA17" s="92"/>
    </row>
    <row r="18" spans="1:27" s="71" customFormat="1" ht="20.100000000000001" customHeight="1">
      <c r="A18" s="88"/>
      <c r="B18" s="84"/>
      <c r="C18" s="231" t="s">
        <v>969</v>
      </c>
      <c r="D18" s="232"/>
      <c r="E18" s="232"/>
      <c r="F18" s="232"/>
      <c r="G18" s="232"/>
      <c r="H18" s="232"/>
      <c r="I18" s="232" t="s">
        <v>969</v>
      </c>
      <c r="J18" s="232"/>
      <c r="K18" s="232"/>
      <c r="L18" s="232"/>
      <c r="M18" s="232"/>
      <c r="N18" s="232"/>
      <c r="O18" s="95"/>
      <c r="P18" s="95"/>
      <c r="Q18" s="95"/>
      <c r="R18" s="95"/>
      <c r="S18" s="95"/>
      <c r="T18" s="95"/>
      <c r="U18" s="95"/>
      <c r="V18" s="95"/>
      <c r="W18" s="95"/>
      <c r="X18" s="95"/>
      <c r="Y18" s="95"/>
      <c r="Z18" s="95"/>
      <c r="AA18" s="96"/>
    </row>
    <row r="19" spans="1:27" s="71" customFormat="1" ht="11.1" customHeight="1">
      <c r="A19" s="69">
        <f>IF(B19&lt;&gt;"",COUNTA($B$19:B19),"")</f>
        <v>1</v>
      </c>
      <c r="B19" s="78" t="s">
        <v>70</v>
      </c>
      <c r="C19" s="161" t="s">
        <v>8</v>
      </c>
      <c r="D19" s="161" t="s">
        <v>8</v>
      </c>
      <c r="E19" s="161" t="s">
        <v>8</v>
      </c>
      <c r="F19" s="161" t="s">
        <v>8</v>
      </c>
      <c r="G19" s="161" t="s">
        <v>8</v>
      </c>
      <c r="H19" s="161" t="s">
        <v>8</v>
      </c>
      <c r="I19" s="161" t="s">
        <v>8</v>
      </c>
      <c r="J19" s="161" t="s">
        <v>8</v>
      </c>
      <c r="K19" s="161" t="s">
        <v>8</v>
      </c>
      <c r="L19" s="161" t="s">
        <v>8</v>
      </c>
      <c r="M19" s="161" t="s">
        <v>8</v>
      </c>
      <c r="N19" s="161" t="s">
        <v>8</v>
      </c>
      <c r="O19" s="95"/>
      <c r="P19" s="95"/>
      <c r="Q19" s="95"/>
      <c r="R19" s="95"/>
      <c r="S19" s="95"/>
      <c r="T19" s="95"/>
      <c r="U19" s="95"/>
      <c r="V19" s="95"/>
      <c r="W19" s="95"/>
      <c r="X19" s="95"/>
      <c r="Y19" s="95"/>
      <c r="Z19" s="95"/>
      <c r="AA19" s="96"/>
    </row>
    <row r="20" spans="1:27" s="71" customFormat="1" ht="11.1" customHeight="1">
      <c r="A20" s="69">
        <f>IF(B20&lt;&gt;"",COUNTA($B$19:B20),"")</f>
        <v>2</v>
      </c>
      <c r="B20" s="78" t="s">
        <v>71</v>
      </c>
      <c r="C20" s="161">
        <v>83</v>
      </c>
      <c r="D20" s="161" t="s">
        <v>8</v>
      </c>
      <c r="E20" s="161">
        <v>83</v>
      </c>
      <c r="F20" s="161" t="s">
        <v>8</v>
      </c>
      <c r="G20" s="161">
        <v>37</v>
      </c>
      <c r="H20" s="161">
        <v>25</v>
      </c>
      <c r="I20" s="161">
        <v>21</v>
      </c>
      <c r="J20" s="161" t="s">
        <v>8</v>
      </c>
      <c r="K20" s="161" t="s">
        <v>8</v>
      </c>
      <c r="L20" s="161" t="s">
        <v>8</v>
      </c>
      <c r="M20" s="161" t="s">
        <v>8</v>
      </c>
      <c r="N20" s="161" t="s">
        <v>8</v>
      </c>
      <c r="O20" s="95"/>
      <c r="P20" s="95"/>
      <c r="Q20" s="95"/>
      <c r="R20" s="95"/>
      <c r="S20" s="95"/>
      <c r="T20" s="95"/>
      <c r="U20" s="95"/>
      <c r="V20" s="95"/>
      <c r="W20" s="95"/>
      <c r="X20" s="95"/>
      <c r="Y20" s="95"/>
      <c r="Z20" s="95"/>
      <c r="AA20" s="96"/>
    </row>
    <row r="21" spans="1:27" s="71" customFormat="1" ht="21.6" customHeight="1">
      <c r="A21" s="69">
        <f>IF(B21&lt;&gt;"",COUNTA($B$19:B21),"")</f>
        <v>3</v>
      </c>
      <c r="B21" s="79" t="s">
        <v>628</v>
      </c>
      <c r="C21" s="161" t="s">
        <v>8</v>
      </c>
      <c r="D21" s="161" t="s">
        <v>8</v>
      </c>
      <c r="E21" s="161" t="s">
        <v>8</v>
      </c>
      <c r="F21" s="161" t="s">
        <v>8</v>
      </c>
      <c r="G21" s="161" t="s">
        <v>8</v>
      </c>
      <c r="H21" s="161" t="s">
        <v>8</v>
      </c>
      <c r="I21" s="161" t="s">
        <v>8</v>
      </c>
      <c r="J21" s="161" t="s">
        <v>8</v>
      </c>
      <c r="K21" s="161" t="s">
        <v>8</v>
      </c>
      <c r="L21" s="161" t="s">
        <v>8</v>
      </c>
      <c r="M21" s="161" t="s">
        <v>8</v>
      </c>
      <c r="N21" s="161" t="s">
        <v>8</v>
      </c>
      <c r="O21" s="95"/>
      <c r="P21" s="95"/>
      <c r="Q21" s="95"/>
      <c r="R21" s="95"/>
      <c r="S21" s="95"/>
      <c r="T21" s="95"/>
      <c r="U21" s="95"/>
      <c r="V21" s="95"/>
      <c r="W21" s="95"/>
      <c r="X21" s="95"/>
      <c r="Y21" s="95"/>
      <c r="Z21" s="95"/>
      <c r="AA21" s="96"/>
    </row>
    <row r="22" spans="1:27" s="71" customFormat="1" ht="11.1" customHeight="1">
      <c r="A22" s="69">
        <f>IF(B22&lt;&gt;"",COUNTA($B$19:B22),"")</f>
        <v>4</v>
      </c>
      <c r="B22" s="78" t="s">
        <v>72</v>
      </c>
      <c r="C22" s="161">
        <v>15501</v>
      </c>
      <c r="D22" s="161">
        <v>2000</v>
      </c>
      <c r="E22" s="161">
        <v>8040</v>
      </c>
      <c r="F22" s="161">
        <v>296</v>
      </c>
      <c r="G22" s="161">
        <v>589</v>
      </c>
      <c r="H22" s="161">
        <v>842</v>
      </c>
      <c r="I22" s="161">
        <v>534</v>
      </c>
      <c r="J22" s="161">
        <v>1116</v>
      </c>
      <c r="K22" s="161">
        <v>563</v>
      </c>
      <c r="L22" s="161">
        <v>4101</v>
      </c>
      <c r="M22" s="161">
        <v>62</v>
      </c>
      <c r="N22" s="161">
        <v>5399</v>
      </c>
      <c r="O22" s="95"/>
      <c r="P22" s="95"/>
      <c r="Q22" s="95"/>
      <c r="R22" s="95"/>
      <c r="S22" s="95"/>
      <c r="T22" s="95"/>
      <c r="U22" s="95"/>
      <c r="V22" s="95"/>
      <c r="W22" s="95"/>
      <c r="X22" s="95"/>
      <c r="Y22" s="95"/>
      <c r="Z22" s="95"/>
      <c r="AA22" s="96"/>
    </row>
    <row r="23" spans="1:27" s="71" customFormat="1" ht="11.1" customHeight="1">
      <c r="A23" s="69">
        <f>IF(B23&lt;&gt;"",COUNTA($B$19:B23),"")</f>
        <v>5</v>
      </c>
      <c r="B23" s="78" t="s">
        <v>73</v>
      </c>
      <c r="C23" s="161">
        <v>836056</v>
      </c>
      <c r="D23" s="161">
        <v>265</v>
      </c>
      <c r="E23" s="161">
        <v>831024</v>
      </c>
      <c r="F23" s="161">
        <v>53478</v>
      </c>
      <c r="G23" s="161">
        <v>130954</v>
      </c>
      <c r="H23" s="161">
        <v>166122</v>
      </c>
      <c r="I23" s="161">
        <v>97263</v>
      </c>
      <c r="J23" s="161">
        <v>140779</v>
      </c>
      <c r="K23" s="161">
        <v>81257</v>
      </c>
      <c r="L23" s="161">
        <v>161171</v>
      </c>
      <c r="M23" s="161">
        <v>4021</v>
      </c>
      <c r="N23" s="161">
        <v>746</v>
      </c>
      <c r="O23" s="95"/>
      <c r="P23" s="95"/>
      <c r="Q23" s="95"/>
      <c r="R23" s="95"/>
      <c r="S23" s="95"/>
      <c r="T23" s="95"/>
      <c r="U23" s="95"/>
      <c r="V23" s="95"/>
      <c r="W23" s="95"/>
      <c r="X23" s="95"/>
      <c r="Y23" s="95"/>
      <c r="Z23" s="95"/>
      <c r="AA23" s="96"/>
    </row>
    <row r="24" spans="1:27" s="71" customFormat="1" ht="11.1" customHeight="1">
      <c r="A24" s="69">
        <f>IF(B24&lt;&gt;"",COUNTA($B$19:B24),"")</f>
        <v>6</v>
      </c>
      <c r="B24" s="78" t="s">
        <v>74</v>
      </c>
      <c r="C24" s="161">
        <v>818221</v>
      </c>
      <c r="D24" s="161" t="s">
        <v>8</v>
      </c>
      <c r="E24" s="161">
        <v>389</v>
      </c>
      <c r="F24" s="161">
        <v>60</v>
      </c>
      <c r="G24" s="161">
        <v>73</v>
      </c>
      <c r="H24" s="161">
        <v>221</v>
      </c>
      <c r="I24" s="161">
        <v>34</v>
      </c>
      <c r="J24" s="161">
        <v>1</v>
      </c>
      <c r="K24" s="161" t="s">
        <v>8</v>
      </c>
      <c r="L24" s="161" t="s">
        <v>8</v>
      </c>
      <c r="M24" s="161">
        <v>162708</v>
      </c>
      <c r="N24" s="161">
        <v>655124</v>
      </c>
      <c r="O24" s="95"/>
      <c r="P24" s="95"/>
      <c r="Q24" s="95"/>
      <c r="R24" s="95"/>
      <c r="S24" s="95"/>
      <c r="T24" s="95"/>
      <c r="U24" s="95"/>
      <c r="V24" s="95"/>
      <c r="W24" s="95"/>
      <c r="X24" s="95"/>
      <c r="Y24" s="95"/>
      <c r="Z24" s="95"/>
      <c r="AA24" s="96"/>
    </row>
    <row r="25" spans="1:27" s="71" customFormat="1" ht="20.100000000000001" customHeight="1">
      <c r="A25" s="70">
        <f>IF(B25&lt;&gt;"",COUNTA($B$19:B25),"")</f>
        <v>7</v>
      </c>
      <c r="B25" s="80" t="s">
        <v>75</v>
      </c>
      <c r="C25" s="162">
        <v>33419</v>
      </c>
      <c r="D25" s="162">
        <v>2264</v>
      </c>
      <c r="E25" s="162">
        <v>838758</v>
      </c>
      <c r="F25" s="162">
        <v>53714</v>
      </c>
      <c r="G25" s="162">
        <v>131507</v>
      </c>
      <c r="H25" s="162">
        <v>166768</v>
      </c>
      <c r="I25" s="162">
        <v>97783</v>
      </c>
      <c r="J25" s="162">
        <v>141894</v>
      </c>
      <c r="K25" s="162">
        <v>81820</v>
      </c>
      <c r="L25" s="162">
        <v>165272</v>
      </c>
      <c r="M25" s="162">
        <v>-158625</v>
      </c>
      <c r="N25" s="162">
        <v>-648978</v>
      </c>
      <c r="O25" s="95"/>
      <c r="P25" s="95"/>
      <c r="Q25" s="95"/>
      <c r="R25" s="95"/>
      <c r="S25" s="95"/>
      <c r="T25" s="95"/>
      <c r="U25" s="95"/>
      <c r="V25" s="95"/>
      <c r="W25" s="95"/>
      <c r="X25" s="95"/>
      <c r="Y25" s="95"/>
      <c r="Z25" s="95"/>
      <c r="AA25" s="96"/>
    </row>
    <row r="26" spans="1:27" s="71" customFormat="1" ht="21.6" customHeight="1">
      <c r="A26" s="69">
        <f>IF(B26&lt;&gt;"",COUNTA($B$19:B26),"")</f>
        <v>8</v>
      </c>
      <c r="B26" s="79" t="s">
        <v>76</v>
      </c>
      <c r="C26" s="161" t="s">
        <v>8</v>
      </c>
      <c r="D26" s="161" t="s">
        <v>8</v>
      </c>
      <c r="E26" s="161" t="s">
        <v>8</v>
      </c>
      <c r="F26" s="161" t="s">
        <v>8</v>
      </c>
      <c r="G26" s="161" t="s">
        <v>8</v>
      </c>
      <c r="H26" s="161" t="s">
        <v>8</v>
      </c>
      <c r="I26" s="161" t="s">
        <v>8</v>
      </c>
      <c r="J26" s="161" t="s">
        <v>8</v>
      </c>
      <c r="K26" s="161" t="s">
        <v>8</v>
      </c>
      <c r="L26" s="161" t="s">
        <v>8</v>
      </c>
      <c r="M26" s="161" t="s">
        <v>8</v>
      </c>
      <c r="N26" s="161" t="s">
        <v>8</v>
      </c>
      <c r="O26" s="95"/>
      <c r="P26" s="95"/>
      <c r="Q26" s="95"/>
      <c r="R26" s="95"/>
      <c r="S26" s="95"/>
      <c r="T26" s="95"/>
      <c r="U26" s="95"/>
      <c r="V26" s="95"/>
      <c r="W26" s="95"/>
      <c r="X26" s="95"/>
      <c r="Y26" s="95"/>
      <c r="Z26" s="95"/>
      <c r="AA26" s="96"/>
    </row>
    <row r="27" spans="1:27" s="71" customFormat="1" ht="11.1" customHeight="1">
      <c r="A27" s="69">
        <f>IF(B27&lt;&gt;"",COUNTA($B$19:B27),"")</f>
        <v>9</v>
      </c>
      <c r="B27" s="78" t="s">
        <v>77</v>
      </c>
      <c r="C27" s="161" t="s">
        <v>8</v>
      </c>
      <c r="D27" s="161" t="s">
        <v>8</v>
      </c>
      <c r="E27" s="161" t="s">
        <v>8</v>
      </c>
      <c r="F27" s="161" t="s">
        <v>8</v>
      </c>
      <c r="G27" s="161" t="s">
        <v>8</v>
      </c>
      <c r="H27" s="161" t="s">
        <v>8</v>
      </c>
      <c r="I27" s="161" t="s">
        <v>8</v>
      </c>
      <c r="J27" s="161" t="s">
        <v>8</v>
      </c>
      <c r="K27" s="161" t="s">
        <v>8</v>
      </c>
      <c r="L27" s="161" t="s">
        <v>8</v>
      </c>
      <c r="M27" s="161" t="s">
        <v>8</v>
      </c>
      <c r="N27" s="161" t="s">
        <v>8</v>
      </c>
      <c r="O27" s="95"/>
      <c r="P27" s="95"/>
      <c r="Q27" s="95"/>
      <c r="R27" s="95"/>
      <c r="S27" s="95"/>
      <c r="T27" s="95"/>
      <c r="U27" s="95"/>
      <c r="V27" s="95"/>
      <c r="W27" s="95"/>
      <c r="X27" s="95"/>
      <c r="Y27" s="95"/>
      <c r="Z27" s="95"/>
      <c r="AA27" s="96"/>
    </row>
    <row r="28" spans="1:27" s="71" customFormat="1" ht="11.1" customHeight="1">
      <c r="A28" s="69">
        <f>IF(B28&lt;&gt;"",COUNTA($B$19:B28),"")</f>
        <v>10</v>
      </c>
      <c r="B28" s="78" t="s">
        <v>78</v>
      </c>
      <c r="C28" s="161">
        <v>220</v>
      </c>
      <c r="D28" s="161" t="s">
        <v>8</v>
      </c>
      <c r="E28" s="161">
        <v>43</v>
      </c>
      <c r="F28" s="161">
        <v>4</v>
      </c>
      <c r="G28" s="161">
        <v>7</v>
      </c>
      <c r="H28" s="161" t="s">
        <v>8</v>
      </c>
      <c r="I28" s="161">
        <v>32</v>
      </c>
      <c r="J28" s="161" t="s">
        <v>8</v>
      </c>
      <c r="K28" s="161" t="s">
        <v>8</v>
      </c>
      <c r="L28" s="161" t="s">
        <v>8</v>
      </c>
      <c r="M28" s="161">
        <v>177</v>
      </c>
      <c r="N28" s="161" t="s">
        <v>8</v>
      </c>
      <c r="O28" s="95"/>
      <c r="P28" s="95"/>
      <c r="Q28" s="95"/>
      <c r="R28" s="95"/>
      <c r="S28" s="95"/>
      <c r="T28" s="95"/>
      <c r="U28" s="95"/>
      <c r="V28" s="95"/>
      <c r="W28" s="95"/>
      <c r="X28" s="95"/>
      <c r="Y28" s="95"/>
      <c r="Z28" s="95"/>
      <c r="AA28" s="96"/>
    </row>
    <row r="29" spans="1:27" s="71" customFormat="1" ht="11.1" customHeight="1">
      <c r="A29" s="69">
        <f>IF(B29&lt;&gt;"",COUNTA($B$19:B29),"")</f>
        <v>11</v>
      </c>
      <c r="B29" s="78" t="s">
        <v>79</v>
      </c>
      <c r="C29" s="161">
        <v>13969</v>
      </c>
      <c r="D29" s="161">
        <v>6881</v>
      </c>
      <c r="E29" s="161">
        <v>7074</v>
      </c>
      <c r="F29" s="161">
        <v>1282</v>
      </c>
      <c r="G29" s="161">
        <v>4106</v>
      </c>
      <c r="H29" s="161">
        <v>1607</v>
      </c>
      <c r="I29" s="161">
        <v>3</v>
      </c>
      <c r="J29" s="161">
        <v>76</v>
      </c>
      <c r="K29" s="161" t="s">
        <v>8</v>
      </c>
      <c r="L29" s="161" t="s">
        <v>8</v>
      </c>
      <c r="M29" s="161" t="s">
        <v>8</v>
      </c>
      <c r="N29" s="161">
        <v>14</v>
      </c>
      <c r="O29" s="95"/>
      <c r="P29" s="95"/>
      <c r="Q29" s="95"/>
      <c r="R29" s="95"/>
      <c r="S29" s="95"/>
      <c r="T29" s="95"/>
      <c r="U29" s="95"/>
      <c r="V29" s="95"/>
      <c r="W29" s="95"/>
      <c r="X29" s="95"/>
      <c r="Y29" s="95"/>
      <c r="Z29" s="95"/>
      <c r="AA29" s="96"/>
    </row>
    <row r="30" spans="1:27" s="71" customFormat="1" ht="11.1" customHeight="1">
      <c r="A30" s="69">
        <f>IF(B30&lt;&gt;"",COUNTA($B$19:B30),"")</f>
        <v>12</v>
      </c>
      <c r="B30" s="78" t="s">
        <v>74</v>
      </c>
      <c r="C30" s="161">
        <v>319</v>
      </c>
      <c r="D30" s="161" t="s">
        <v>8</v>
      </c>
      <c r="E30" s="161">
        <v>218</v>
      </c>
      <c r="F30" s="161">
        <v>1</v>
      </c>
      <c r="G30" s="161">
        <v>204</v>
      </c>
      <c r="H30" s="161" t="s">
        <v>8</v>
      </c>
      <c r="I30" s="161" t="s">
        <v>8</v>
      </c>
      <c r="J30" s="161">
        <v>13</v>
      </c>
      <c r="K30" s="161" t="s">
        <v>8</v>
      </c>
      <c r="L30" s="161" t="s">
        <v>8</v>
      </c>
      <c r="M30" s="161">
        <v>101</v>
      </c>
      <c r="N30" s="161" t="s">
        <v>8</v>
      </c>
      <c r="O30" s="95"/>
      <c r="P30" s="95"/>
      <c r="Q30" s="95"/>
      <c r="R30" s="95"/>
      <c r="S30" s="95"/>
      <c r="T30" s="95"/>
      <c r="U30" s="95"/>
      <c r="V30" s="95"/>
      <c r="W30" s="95"/>
      <c r="X30" s="95"/>
      <c r="Y30" s="95"/>
      <c r="Z30" s="95"/>
      <c r="AA30" s="96"/>
    </row>
    <row r="31" spans="1:27" s="71" customFormat="1" ht="20.100000000000001" customHeight="1">
      <c r="A31" s="70">
        <f>IF(B31&lt;&gt;"",COUNTA($B$19:B31),"")</f>
        <v>13</v>
      </c>
      <c r="B31" s="80" t="s">
        <v>80</v>
      </c>
      <c r="C31" s="162">
        <v>13870</v>
      </c>
      <c r="D31" s="162">
        <v>6881</v>
      </c>
      <c r="E31" s="162">
        <v>6899</v>
      </c>
      <c r="F31" s="162">
        <v>1285</v>
      </c>
      <c r="G31" s="162">
        <v>3909</v>
      </c>
      <c r="H31" s="162">
        <v>1607</v>
      </c>
      <c r="I31" s="162">
        <v>35</v>
      </c>
      <c r="J31" s="162">
        <v>63</v>
      </c>
      <c r="K31" s="162" t="s">
        <v>8</v>
      </c>
      <c r="L31" s="162" t="s">
        <v>8</v>
      </c>
      <c r="M31" s="162">
        <v>76</v>
      </c>
      <c r="N31" s="162">
        <v>14</v>
      </c>
      <c r="O31" s="95"/>
      <c r="P31" s="95"/>
      <c r="Q31" s="95"/>
      <c r="R31" s="95"/>
      <c r="S31" s="95"/>
      <c r="T31" s="95"/>
      <c r="U31" s="95"/>
      <c r="V31" s="95"/>
      <c r="W31" s="95"/>
      <c r="X31" s="95"/>
      <c r="Y31" s="95"/>
      <c r="Z31" s="95"/>
      <c r="AA31" s="96"/>
    </row>
    <row r="32" spans="1:27" s="71" customFormat="1" ht="20.100000000000001" customHeight="1">
      <c r="A32" s="70">
        <f>IF(B32&lt;&gt;"",COUNTA($B$19:B32),"")</f>
        <v>14</v>
      </c>
      <c r="B32" s="80" t="s">
        <v>81</v>
      </c>
      <c r="C32" s="162">
        <v>47289</v>
      </c>
      <c r="D32" s="162">
        <v>9145</v>
      </c>
      <c r="E32" s="162">
        <v>845658</v>
      </c>
      <c r="F32" s="162">
        <v>54999</v>
      </c>
      <c r="G32" s="162">
        <v>135416</v>
      </c>
      <c r="H32" s="162">
        <v>168375</v>
      </c>
      <c r="I32" s="162">
        <v>97818</v>
      </c>
      <c r="J32" s="162">
        <v>141956</v>
      </c>
      <c r="K32" s="162">
        <v>81820</v>
      </c>
      <c r="L32" s="162">
        <v>165272</v>
      </c>
      <c r="M32" s="162">
        <v>-158549</v>
      </c>
      <c r="N32" s="162">
        <v>-648965</v>
      </c>
      <c r="O32" s="95"/>
      <c r="P32" s="95"/>
      <c r="Q32" s="95"/>
      <c r="R32" s="95"/>
      <c r="S32" s="95"/>
      <c r="T32" s="95"/>
      <c r="U32" s="95"/>
      <c r="V32" s="95"/>
      <c r="W32" s="95"/>
      <c r="X32" s="95"/>
      <c r="Y32" s="95"/>
      <c r="Z32" s="95"/>
      <c r="AA32" s="96"/>
    </row>
    <row r="33" spans="1:27" s="71" customFormat="1" ht="11.1" customHeight="1">
      <c r="A33" s="69">
        <f>IF(B33&lt;&gt;"",COUNTA($B$19:B33),"")</f>
        <v>15</v>
      </c>
      <c r="B33" s="78" t="s">
        <v>82</v>
      </c>
      <c r="C33" s="161">
        <v>1584194</v>
      </c>
      <c r="D33" s="161">
        <v>365069</v>
      </c>
      <c r="E33" s="161">
        <v>1219125</v>
      </c>
      <c r="F33" s="161">
        <v>63284</v>
      </c>
      <c r="G33" s="161">
        <v>160306</v>
      </c>
      <c r="H33" s="161">
        <v>218990</v>
      </c>
      <c r="I33" s="161">
        <v>146596</v>
      </c>
      <c r="J33" s="161">
        <v>211085</v>
      </c>
      <c r="K33" s="161">
        <v>120361</v>
      </c>
      <c r="L33" s="161">
        <v>298503</v>
      </c>
      <c r="M33" s="161" t="s">
        <v>8</v>
      </c>
      <c r="N33" s="161" t="s">
        <v>8</v>
      </c>
      <c r="O33" s="95"/>
      <c r="P33" s="95"/>
      <c r="Q33" s="95"/>
      <c r="R33" s="95"/>
      <c r="S33" s="95"/>
      <c r="T33" s="95"/>
      <c r="U33" s="95"/>
      <c r="V33" s="95"/>
      <c r="W33" s="95"/>
      <c r="X33" s="95"/>
      <c r="Y33" s="95"/>
      <c r="Z33" s="95"/>
      <c r="AA33" s="96"/>
    </row>
    <row r="34" spans="1:27" s="71" customFormat="1" ht="11.1" customHeight="1">
      <c r="A34" s="69">
        <f>IF(B34&lt;&gt;"",COUNTA($B$19:B34),"")</f>
        <v>16</v>
      </c>
      <c r="B34" s="78" t="s">
        <v>83</v>
      </c>
      <c r="C34" s="161">
        <v>537008</v>
      </c>
      <c r="D34" s="161">
        <v>113197</v>
      </c>
      <c r="E34" s="161">
        <v>423811</v>
      </c>
      <c r="F34" s="161">
        <v>24475</v>
      </c>
      <c r="G34" s="161">
        <v>56506</v>
      </c>
      <c r="H34" s="161">
        <v>87772</v>
      </c>
      <c r="I34" s="161">
        <v>52463</v>
      </c>
      <c r="J34" s="161">
        <v>67078</v>
      </c>
      <c r="K34" s="161">
        <v>41107</v>
      </c>
      <c r="L34" s="161">
        <v>94410</v>
      </c>
      <c r="M34" s="161" t="s">
        <v>8</v>
      </c>
      <c r="N34" s="161" t="s">
        <v>8</v>
      </c>
      <c r="O34" s="95"/>
      <c r="P34" s="95"/>
      <c r="Q34" s="95"/>
      <c r="R34" s="95"/>
      <c r="S34" s="95"/>
      <c r="T34" s="95"/>
      <c r="U34" s="95"/>
      <c r="V34" s="95"/>
      <c r="W34" s="95"/>
      <c r="X34" s="95"/>
      <c r="Y34" s="95"/>
      <c r="Z34" s="95"/>
      <c r="AA34" s="96"/>
    </row>
    <row r="35" spans="1:27" s="71" customFormat="1" ht="11.1" customHeight="1">
      <c r="A35" s="69">
        <f>IF(B35&lt;&gt;"",COUNTA($B$19:B35),"")</f>
        <v>17</v>
      </c>
      <c r="B35" s="78" t="s">
        <v>99</v>
      </c>
      <c r="C35" s="161">
        <v>694422</v>
      </c>
      <c r="D35" s="161">
        <v>174638</v>
      </c>
      <c r="E35" s="161">
        <v>519783</v>
      </c>
      <c r="F35" s="161">
        <v>23734</v>
      </c>
      <c r="G35" s="161">
        <v>67849</v>
      </c>
      <c r="H35" s="161">
        <v>81508</v>
      </c>
      <c r="I35" s="161">
        <v>62891</v>
      </c>
      <c r="J35" s="161">
        <v>95535</v>
      </c>
      <c r="K35" s="161">
        <v>52189</v>
      </c>
      <c r="L35" s="161">
        <v>136078</v>
      </c>
      <c r="M35" s="161" t="s">
        <v>8</v>
      </c>
      <c r="N35" s="161" t="s">
        <v>8</v>
      </c>
      <c r="O35" s="95"/>
      <c r="P35" s="95"/>
      <c r="Q35" s="95"/>
      <c r="R35" s="95"/>
      <c r="S35" s="95"/>
      <c r="T35" s="95"/>
      <c r="U35" s="95"/>
      <c r="V35" s="95"/>
      <c r="W35" s="95"/>
      <c r="X35" s="95"/>
      <c r="Y35" s="95"/>
      <c r="Z35" s="95"/>
      <c r="AA35" s="96"/>
    </row>
    <row r="36" spans="1:27" s="71" customFormat="1" ht="11.1" customHeight="1">
      <c r="A36" s="69">
        <f>IF(B36&lt;&gt;"",COUNTA($B$19:B36),"")</f>
        <v>18</v>
      </c>
      <c r="B36" s="78" t="s">
        <v>100</v>
      </c>
      <c r="C36" s="161">
        <v>209662</v>
      </c>
      <c r="D36" s="161">
        <v>39863</v>
      </c>
      <c r="E36" s="161">
        <v>169799</v>
      </c>
      <c r="F36" s="161">
        <v>11480</v>
      </c>
      <c r="G36" s="161">
        <v>24750</v>
      </c>
      <c r="H36" s="161">
        <v>32294</v>
      </c>
      <c r="I36" s="161">
        <v>20181</v>
      </c>
      <c r="J36" s="161">
        <v>28711</v>
      </c>
      <c r="K36" s="161">
        <v>15506</v>
      </c>
      <c r="L36" s="161">
        <v>36878</v>
      </c>
      <c r="M36" s="161" t="s">
        <v>8</v>
      </c>
      <c r="N36" s="161" t="s">
        <v>8</v>
      </c>
      <c r="O36" s="95"/>
      <c r="P36" s="95"/>
      <c r="Q36" s="95"/>
      <c r="R36" s="95"/>
      <c r="S36" s="95"/>
      <c r="T36" s="95"/>
      <c r="U36" s="95"/>
      <c r="V36" s="95"/>
      <c r="W36" s="95"/>
      <c r="X36" s="95"/>
      <c r="Y36" s="95"/>
      <c r="Z36" s="95"/>
      <c r="AA36" s="96"/>
    </row>
    <row r="37" spans="1:27" s="71" customFormat="1" ht="11.1" customHeight="1">
      <c r="A37" s="69">
        <f>IF(B37&lt;&gt;"",COUNTA($B$19:B37),"")</f>
        <v>19</v>
      </c>
      <c r="B37" s="78" t="s">
        <v>27</v>
      </c>
      <c r="C37" s="161">
        <v>976412</v>
      </c>
      <c r="D37" s="161">
        <v>190261</v>
      </c>
      <c r="E37" s="161">
        <v>488928</v>
      </c>
      <c r="F37" s="161">
        <v>33781</v>
      </c>
      <c r="G37" s="161">
        <v>64019</v>
      </c>
      <c r="H37" s="161">
        <v>81395</v>
      </c>
      <c r="I37" s="161">
        <v>49529</v>
      </c>
      <c r="J37" s="161">
        <v>57760</v>
      </c>
      <c r="K37" s="161">
        <v>63713</v>
      </c>
      <c r="L37" s="161">
        <v>138730</v>
      </c>
      <c r="M37" s="161" t="s">
        <v>8</v>
      </c>
      <c r="N37" s="161">
        <v>297223</v>
      </c>
      <c r="O37" s="95"/>
      <c r="P37" s="95"/>
      <c r="Q37" s="95"/>
      <c r="R37" s="95"/>
      <c r="S37" s="95"/>
      <c r="T37" s="95"/>
      <c r="U37" s="95"/>
      <c r="V37" s="95"/>
      <c r="W37" s="95"/>
      <c r="X37" s="95"/>
      <c r="Y37" s="95"/>
      <c r="Z37" s="95"/>
      <c r="AA37" s="96"/>
    </row>
    <row r="38" spans="1:27" s="71" customFormat="1" ht="21.6" customHeight="1">
      <c r="A38" s="69">
        <f>IF(B38&lt;&gt;"",COUNTA($B$19:B38),"")</f>
        <v>20</v>
      </c>
      <c r="B38" s="79" t="s">
        <v>84</v>
      </c>
      <c r="C38" s="161">
        <v>404502</v>
      </c>
      <c r="D38" s="161">
        <v>75433</v>
      </c>
      <c r="E38" s="161">
        <v>56488</v>
      </c>
      <c r="F38" s="161">
        <v>4236</v>
      </c>
      <c r="G38" s="161">
        <v>5244</v>
      </c>
      <c r="H38" s="161">
        <v>4787</v>
      </c>
      <c r="I38" s="161">
        <v>7994</v>
      </c>
      <c r="J38" s="161">
        <v>6849</v>
      </c>
      <c r="K38" s="161">
        <v>4892</v>
      </c>
      <c r="L38" s="161">
        <v>22486</v>
      </c>
      <c r="M38" s="161">
        <v>36828</v>
      </c>
      <c r="N38" s="161">
        <v>235753</v>
      </c>
      <c r="O38" s="95"/>
      <c r="P38" s="95"/>
      <c r="Q38" s="95"/>
      <c r="R38" s="95"/>
      <c r="S38" s="95"/>
      <c r="T38" s="95"/>
      <c r="U38" s="95"/>
      <c r="V38" s="95"/>
      <c r="W38" s="95"/>
      <c r="X38" s="95"/>
      <c r="Y38" s="95"/>
      <c r="Z38" s="95"/>
      <c r="AA38" s="96"/>
    </row>
    <row r="39" spans="1:27" s="71" customFormat="1" ht="21.6" customHeight="1">
      <c r="A39" s="69">
        <f>IF(B39&lt;&gt;"",COUNTA($B$19:B39),"")</f>
        <v>21</v>
      </c>
      <c r="B39" s="79" t="s">
        <v>85</v>
      </c>
      <c r="C39" s="161" t="s">
        <v>8</v>
      </c>
      <c r="D39" s="161" t="s">
        <v>8</v>
      </c>
      <c r="E39" s="161" t="s">
        <v>8</v>
      </c>
      <c r="F39" s="161" t="s">
        <v>8</v>
      </c>
      <c r="G39" s="161" t="s">
        <v>8</v>
      </c>
      <c r="H39" s="161" t="s">
        <v>8</v>
      </c>
      <c r="I39" s="161" t="s">
        <v>8</v>
      </c>
      <c r="J39" s="161" t="s">
        <v>8</v>
      </c>
      <c r="K39" s="161" t="s">
        <v>8</v>
      </c>
      <c r="L39" s="161" t="s">
        <v>8</v>
      </c>
      <c r="M39" s="161" t="s">
        <v>8</v>
      </c>
      <c r="N39" s="161" t="s">
        <v>8</v>
      </c>
      <c r="O39" s="95"/>
      <c r="P39" s="95"/>
      <c r="Q39" s="95"/>
      <c r="R39" s="95"/>
      <c r="S39" s="95"/>
      <c r="T39" s="95"/>
      <c r="U39" s="95"/>
      <c r="V39" s="95"/>
      <c r="W39" s="95"/>
      <c r="X39" s="95"/>
      <c r="Y39" s="95"/>
      <c r="Z39" s="95"/>
      <c r="AA39" s="96"/>
    </row>
    <row r="40" spans="1:27" s="71" customFormat="1" ht="21.6" customHeight="1">
      <c r="A40" s="69">
        <f>IF(B40&lt;&gt;"",COUNTA($B$19:B40),"")</f>
        <v>22</v>
      </c>
      <c r="B40" s="79" t="s">
        <v>86</v>
      </c>
      <c r="C40" s="161" t="s">
        <v>8</v>
      </c>
      <c r="D40" s="161" t="s">
        <v>8</v>
      </c>
      <c r="E40" s="161" t="s">
        <v>8</v>
      </c>
      <c r="F40" s="161" t="s">
        <v>8</v>
      </c>
      <c r="G40" s="161" t="s">
        <v>8</v>
      </c>
      <c r="H40" s="161" t="s">
        <v>8</v>
      </c>
      <c r="I40" s="161" t="s">
        <v>8</v>
      </c>
      <c r="J40" s="161" t="s">
        <v>8</v>
      </c>
      <c r="K40" s="161" t="s">
        <v>8</v>
      </c>
      <c r="L40" s="161" t="s">
        <v>8</v>
      </c>
      <c r="M40" s="161" t="s">
        <v>8</v>
      </c>
      <c r="N40" s="161" t="s">
        <v>8</v>
      </c>
      <c r="O40" s="95"/>
      <c r="P40" s="95"/>
      <c r="Q40" s="95"/>
      <c r="R40" s="95"/>
      <c r="S40" s="95"/>
      <c r="T40" s="95"/>
      <c r="U40" s="95"/>
      <c r="V40" s="95"/>
      <c r="W40" s="95"/>
      <c r="X40" s="95"/>
      <c r="Y40" s="95"/>
      <c r="Z40" s="95"/>
      <c r="AA40" s="96"/>
    </row>
    <row r="41" spans="1:27" s="71" customFormat="1" ht="11.1" customHeight="1">
      <c r="A41" s="69">
        <f>IF(B41&lt;&gt;"",COUNTA($B$19:B41),"")</f>
        <v>23</v>
      </c>
      <c r="B41" s="78" t="s">
        <v>87</v>
      </c>
      <c r="C41" s="161" t="s">
        <v>8</v>
      </c>
      <c r="D41" s="161" t="s">
        <v>8</v>
      </c>
      <c r="E41" s="161" t="s">
        <v>8</v>
      </c>
      <c r="F41" s="161" t="s">
        <v>8</v>
      </c>
      <c r="G41" s="161" t="s">
        <v>8</v>
      </c>
      <c r="H41" s="161" t="s">
        <v>8</v>
      </c>
      <c r="I41" s="161" t="s">
        <v>8</v>
      </c>
      <c r="J41" s="161" t="s">
        <v>8</v>
      </c>
      <c r="K41" s="161" t="s">
        <v>8</v>
      </c>
      <c r="L41" s="161" t="s">
        <v>8</v>
      </c>
      <c r="M41" s="161" t="s">
        <v>8</v>
      </c>
      <c r="N41" s="161" t="s">
        <v>8</v>
      </c>
      <c r="O41" s="95"/>
      <c r="P41" s="95"/>
      <c r="Q41" s="95"/>
      <c r="R41" s="95"/>
      <c r="S41" s="95"/>
      <c r="T41" s="95"/>
      <c r="U41" s="95"/>
      <c r="V41" s="95"/>
      <c r="W41" s="95"/>
      <c r="X41" s="95"/>
      <c r="Y41" s="95"/>
      <c r="Z41" s="95"/>
      <c r="AA41" s="96"/>
    </row>
    <row r="42" spans="1:27" s="71" customFormat="1" ht="11.1" customHeight="1">
      <c r="A42" s="69">
        <f>IF(B42&lt;&gt;"",COUNTA($B$19:B42),"")</f>
        <v>24</v>
      </c>
      <c r="B42" s="78" t="s">
        <v>88</v>
      </c>
      <c r="C42" s="161">
        <v>869669</v>
      </c>
      <c r="D42" s="161">
        <v>6488</v>
      </c>
      <c r="E42" s="161">
        <v>44069</v>
      </c>
      <c r="F42" s="161">
        <v>1896</v>
      </c>
      <c r="G42" s="161">
        <v>3525</v>
      </c>
      <c r="H42" s="161">
        <v>3630</v>
      </c>
      <c r="I42" s="161">
        <v>1903</v>
      </c>
      <c r="J42" s="161">
        <v>4614</v>
      </c>
      <c r="K42" s="161">
        <v>4675</v>
      </c>
      <c r="L42" s="161">
        <v>23827</v>
      </c>
      <c r="M42" s="161">
        <v>163302</v>
      </c>
      <c r="N42" s="161">
        <v>655810</v>
      </c>
      <c r="O42" s="95"/>
      <c r="P42" s="95"/>
      <c r="Q42" s="95"/>
      <c r="R42" s="95"/>
      <c r="S42" s="95"/>
      <c r="T42" s="95"/>
      <c r="U42" s="95"/>
      <c r="V42" s="95"/>
      <c r="W42" s="95"/>
      <c r="X42" s="95"/>
      <c r="Y42" s="95"/>
      <c r="Z42" s="95"/>
      <c r="AA42" s="96"/>
    </row>
    <row r="43" spans="1:27" s="71" customFormat="1" ht="11.1" customHeight="1">
      <c r="A43" s="69">
        <f>IF(B43&lt;&gt;"",COUNTA($B$19:B43),"")</f>
        <v>25</v>
      </c>
      <c r="B43" s="78" t="s">
        <v>74</v>
      </c>
      <c r="C43" s="161">
        <v>818221</v>
      </c>
      <c r="D43" s="161" t="s">
        <v>8</v>
      </c>
      <c r="E43" s="161">
        <v>389</v>
      </c>
      <c r="F43" s="161">
        <v>60</v>
      </c>
      <c r="G43" s="161">
        <v>73</v>
      </c>
      <c r="H43" s="161">
        <v>221</v>
      </c>
      <c r="I43" s="161">
        <v>34</v>
      </c>
      <c r="J43" s="161">
        <v>1</v>
      </c>
      <c r="K43" s="161" t="s">
        <v>8</v>
      </c>
      <c r="L43" s="161" t="s">
        <v>8</v>
      </c>
      <c r="M43" s="161">
        <v>162708</v>
      </c>
      <c r="N43" s="161">
        <v>655124</v>
      </c>
      <c r="O43" s="95"/>
      <c r="P43" s="95"/>
      <c r="Q43" s="95"/>
      <c r="R43" s="95"/>
      <c r="S43" s="95"/>
      <c r="T43" s="95"/>
      <c r="U43" s="95"/>
      <c r="V43" s="95"/>
      <c r="W43" s="95"/>
      <c r="X43" s="95"/>
      <c r="Y43" s="95"/>
      <c r="Z43" s="95"/>
      <c r="AA43" s="96"/>
    </row>
    <row r="44" spans="1:27" s="71" customFormat="1" ht="20.100000000000001" customHeight="1">
      <c r="A44" s="70">
        <f>IF(B44&lt;&gt;"",COUNTA($B$19:B44),"")</f>
        <v>26</v>
      </c>
      <c r="B44" s="80" t="s">
        <v>89</v>
      </c>
      <c r="C44" s="162">
        <v>3016555</v>
      </c>
      <c r="D44" s="162">
        <v>637250</v>
      </c>
      <c r="E44" s="162">
        <v>1808220</v>
      </c>
      <c r="F44" s="162">
        <v>103137</v>
      </c>
      <c r="G44" s="162">
        <v>233021</v>
      </c>
      <c r="H44" s="162">
        <v>308581</v>
      </c>
      <c r="I44" s="162">
        <v>205988</v>
      </c>
      <c r="J44" s="162">
        <v>280307</v>
      </c>
      <c r="K44" s="162">
        <v>193641</v>
      </c>
      <c r="L44" s="162">
        <v>483546</v>
      </c>
      <c r="M44" s="162">
        <v>37422</v>
      </c>
      <c r="N44" s="162">
        <v>533663</v>
      </c>
      <c r="O44" s="95"/>
      <c r="P44" s="95"/>
      <c r="Q44" s="95"/>
      <c r="R44" s="95"/>
      <c r="S44" s="95"/>
      <c r="T44" s="95"/>
      <c r="U44" s="95"/>
      <c r="V44" s="95"/>
      <c r="W44" s="95"/>
      <c r="X44" s="95"/>
      <c r="Y44" s="95"/>
      <c r="Z44" s="95"/>
      <c r="AA44" s="96"/>
    </row>
    <row r="45" spans="1:27" s="87" customFormat="1" ht="11.1" customHeight="1">
      <c r="A45" s="69">
        <f>IF(B45&lt;&gt;"",COUNTA($B$19:B45),"")</f>
        <v>27</v>
      </c>
      <c r="B45" s="78" t="s">
        <v>90</v>
      </c>
      <c r="C45" s="161">
        <v>192137</v>
      </c>
      <c r="D45" s="161">
        <v>23619</v>
      </c>
      <c r="E45" s="161">
        <v>112796</v>
      </c>
      <c r="F45" s="161">
        <v>7205</v>
      </c>
      <c r="G45" s="161">
        <v>13613</v>
      </c>
      <c r="H45" s="161">
        <v>21454</v>
      </c>
      <c r="I45" s="161">
        <v>14638</v>
      </c>
      <c r="J45" s="161">
        <v>19715</v>
      </c>
      <c r="K45" s="161">
        <v>11903</v>
      </c>
      <c r="L45" s="161">
        <v>24268</v>
      </c>
      <c r="M45" s="161" t="s">
        <v>8</v>
      </c>
      <c r="N45" s="161">
        <v>55722</v>
      </c>
      <c r="O45" s="97"/>
      <c r="P45" s="97"/>
      <c r="Q45" s="97"/>
      <c r="R45" s="97"/>
      <c r="S45" s="97"/>
      <c r="T45" s="97"/>
      <c r="U45" s="97"/>
      <c r="V45" s="97"/>
      <c r="W45" s="97"/>
      <c r="X45" s="97"/>
      <c r="Y45" s="97"/>
      <c r="Z45" s="97"/>
      <c r="AA45" s="98"/>
    </row>
    <row r="46" spans="1:27" s="87" customFormat="1" ht="11.1" customHeight="1">
      <c r="A46" s="69">
        <f>IF(B46&lt;&gt;"",COUNTA($B$19:B46),"")</f>
        <v>28</v>
      </c>
      <c r="B46" s="78" t="s">
        <v>91</v>
      </c>
      <c r="C46" s="161" t="s">
        <v>8</v>
      </c>
      <c r="D46" s="161" t="s">
        <v>8</v>
      </c>
      <c r="E46" s="161" t="s">
        <v>8</v>
      </c>
      <c r="F46" s="161" t="s">
        <v>8</v>
      </c>
      <c r="G46" s="161" t="s">
        <v>8</v>
      </c>
      <c r="H46" s="161" t="s">
        <v>8</v>
      </c>
      <c r="I46" s="161" t="s">
        <v>8</v>
      </c>
      <c r="J46" s="161" t="s">
        <v>8</v>
      </c>
      <c r="K46" s="161" t="s">
        <v>8</v>
      </c>
      <c r="L46" s="161" t="s">
        <v>8</v>
      </c>
      <c r="M46" s="161" t="s">
        <v>8</v>
      </c>
      <c r="N46" s="161" t="s">
        <v>8</v>
      </c>
      <c r="O46" s="97"/>
      <c r="P46" s="97"/>
      <c r="Q46" s="97"/>
      <c r="R46" s="97"/>
      <c r="S46" s="97"/>
      <c r="T46" s="97"/>
      <c r="U46" s="97"/>
      <c r="V46" s="97"/>
      <c r="W46" s="97"/>
      <c r="X46" s="97"/>
      <c r="Y46" s="97"/>
      <c r="Z46" s="97"/>
      <c r="AA46" s="98"/>
    </row>
    <row r="47" spans="1:27" s="87" customFormat="1" ht="11.1" customHeight="1">
      <c r="A47" s="69">
        <f>IF(B47&lt;&gt;"",COUNTA($B$19:B47),"")</f>
        <v>29</v>
      </c>
      <c r="B47" s="78" t="s">
        <v>92</v>
      </c>
      <c r="C47" s="161">
        <v>3306</v>
      </c>
      <c r="D47" s="161">
        <v>223</v>
      </c>
      <c r="E47" s="161">
        <v>2853</v>
      </c>
      <c r="F47" s="161">
        <v>12</v>
      </c>
      <c r="G47" s="161">
        <v>204</v>
      </c>
      <c r="H47" s="161">
        <v>426</v>
      </c>
      <c r="I47" s="161">
        <v>1221</v>
      </c>
      <c r="J47" s="161">
        <v>117</v>
      </c>
      <c r="K47" s="161">
        <v>300</v>
      </c>
      <c r="L47" s="161">
        <v>573</v>
      </c>
      <c r="M47" s="161">
        <v>101</v>
      </c>
      <c r="N47" s="161">
        <v>129</v>
      </c>
      <c r="O47" s="97"/>
      <c r="P47" s="97"/>
      <c r="Q47" s="97"/>
      <c r="R47" s="97"/>
      <c r="S47" s="97"/>
      <c r="T47" s="97"/>
      <c r="U47" s="97"/>
      <c r="V47" s="97"/>
      <c r="W47" s="97"/>
      <c r="X47" s="97"/>
      <c r="Y47" s="97"/>
      <c r="Z47" s="97"/>
      <c r="AA47" s="98"/>
    </row>
    <row r="48" spans="1:27" s="87" customFormat="1" ht="11.1" customHeight="1">
      <c r="A48" s="69">
        <f>IF(B48&lt;&gt;"",COUNTA($B$19:B48),"")</f>
        <v>30</v>
      </c>
      <c r="B48" s="78" t="s">
        <v>74</v>
      </c>
      <c r="C48" s="161">
        <v>319</v>
      </c>
      <c r="D48" s="161" t="s">
        <v>8</v>
      </c>
      <c r="E48" s="161">
        <v>218</v>
      </c>
      <c r="F48" s="161">
        <v>1</v>
      </c>
      <c r="G48" s="161">
        <v>204</v>
      </c>
      <c r="H48" s="161" t="s">
        <v>8</v>
      </c>
      <c r="I48" s="161" t="s">
        <v>8</v>
      </c>
      <c r="J48" s="161">
        <v>13</v>
      </c>
      <c r="K48" s="161" t="s">
        <v>8</v>
      </c>
      <c r="L48" s="161" t="s">
        <v>8</v>
      </c>
      <c r="M48" s="161">
        <v>101</v>
      </c>
      <c r="N48" s="161" t="s">
        <v>8</v>
      </c>
      <c r="O48" s="97"/>
      <c r="P48" s="97"/>
      <c r="Q48" s="97"/>
      <c r="R48" s="97"/>
      <c r="S48" s="97"/>
      <c r="T48" s="97"/>
      <c r="U48" s="97"/>
      <c r="V48" s="97"/>
      <c r="W48" s="97"/>
      <c r="X48" s="97"/>
      <c r="Y48" s="97"/>
      <c r="Z48" s="97"/>
      <c r="AA48" s="98"/>
    </row>
    <row r="49" spans="1:27" s="71" customFormat="1" ht="20.100000000000001" customHeight="1">
      <c r="A49" s="70">
        <f>IF(B49&lt;&gt;"",COUNTA($B$19:B49),"")</f>
        <v>31</v>
      </c>
      <c r="B49" s="80" t="s">
        <v>93</v>
      </c>
      <c r="C49" s="162">
        <v>195124</v>
      </c>
      <c r="D49" s="162">
        <v>23841</v>
      </c>
      <c r="E49" s="162">
        <v>115432</v>
      </c>
      <c r="F49" s="162">
        <v>7217</v>
      </c>
      <c r="G49" s="162">
        <v>13613</v>
      </c>
      <c r="H49" s="162">
        <v>21880</v>
      </c>
      <c r="I49" s="162">
        <v>15859</v>
      </c>
      <c r="J49" s="162">
        <v>19819</v>
      </c>
      <c r="K49" s="162">
        <v>12204</v>
      </c>
      <c r="L49" s="162">
        <v>24840</v>
      </c>
      <c r="M49" s="162" t="s">
        <v>8</v>
      </c>
      <c r="N49" s="162">
        <v>55851</v>
      </c>
      <c r="O49" s="95"/>
      <c r="P49" s="95"/>
      <c r="Q49" s="95"/>
      <c r="R49" s="95"/>
      <c r="S49" s="95"/>
      <c r="T49" s="95"/>
      <c r="U49" s="95"/>
      <c r="V49" s="95"/>
      <c r="W49" s="95"/>
      <c r="X49" s="95"/>
      <c r="Y49" s="95"/>
      <c r="Z49" s="95"/>
      <c r="AA49" s="96"/>
    </row>
    <row r="50" spans="1:27" s="71" customFormat="1" ht="20.100000000000001" customHeight="1">
      <c r="A50" s="70">
        <f>IF(B50&lt;&gt;"",COUNTA($B$19:B50),"")</f>
        <v>32</v>
      </c>
      <c r="B50" s="80" t="s">
        <v>94</v>
      </c>
      <c r="C50" s="162">
        <v>3211679</v>
      </c>
      <c r="D50" s="162">
        <v>661091</v>
      </c>
      <c r="E50" s="162">
        <v>1923652</v>
      </c>
      <c r="F50" s="162">
        <v>110354</v>
      </c>
      <c r="G50" s="162">
        <v>246634</v>
      </c>
      <c r="H50" s="162">
        <v>330461</v>
      </c>
      <c r="I50" s="162">
        <v>221847</v>
      </c>
      <c r="J50" s="162">
        <v>300126</v>
      </c>
      <c r="K50" s="162">
        <v>205844</v>
      </c>
      <c r="L50" s="162">
        <v>508387</v>
      </c>
      <c r="M50" s="162">
        <v>37422</v>
      </c>
      <c r="N50" s="162">
        <v>589513</v>
      </c>
      <c r="O50" s="95"/>
      <c r="P50" s="95"/>
      <c r="Q50" s="95"/>
      <c r="R50" s="95"/>
      <c r="S50" s="95"/>
      <c r="T50" s="95"/>
      <c r="U50" s="95"/>
      <c r="V50" s="95"/>
      <c r="W50" s="95"/>
      <c r="X50" s="95"/>
      <c r="Y50" s="95"/>
      <c r="Z50" s="95"/>
      <c r="AA50" s="96"/>
    </row>
    <row r="51" spans="1:27" s="71" customFormat="1" ht="20.100000000000001" customHeight="1">
      <c r="A51" s="70">
        <f>IF(B51&lt;&gt;"",COUNTA($B$19:B51),"")</f>
        <v>33</v>
      </c>
      <c r="B51" s="80" t="s">
        <v>95</v>
      </c>
      <c r="C51" s="162">
        <v>3164390</v>
      </c>
      <c r="D51" s="162">
        <v>651946</v>
      </c>
      <c r="E51" s="162">
        <v>1077994</v>
      </c>
      <c r="F51" s="162">
        <v>55355</v>
      </c>
      <c r="G51" s="162">
        <v>111218</v>
      </c>
      <c r="H51" s="162">
        <v>162085</v>
      </c>
      <c r="I51" s="162">
        <v>124029</v>
      </c>
      <c r="J51" s="162">
        <v>158169</v>
      </c>
      <c r="K51" s="162">
        <v>124024</v>
      </c>
      <c r="L51" s="162">
        <v>343114</v>
      </c>
      <c r="M51" s="162">
        <v>195972</v>
      </c>
      <c r="N51" s="162">
        <v>1238478</v>
      </c>
      <c r="O51" s="95"/>
      <c r="P51" s="95"/>
      <c r="Q51" s="95"/>
      <c r="R51" s="95"/>
      <c r="S51" s="95"/>
      <c r="T51" s="95"/>
      <c r="U51" s="95"/>
      <c r="V51" s="95"/>
      <c r="W51" s="95"/>
      <c r="X51" s="95"/>
      <c r="Y51" s="95"/>
      <c r="Z51" s="95"/>
      <c r="AA51" s="96"/>
    </row>
    <row r="52" spans="1:27" s="87" customFormat="1" ht="24.95" customHeight="1">
      <c r="A52" s="69">
        <f>IF(B52&lt;&gt;"",COUNTA($B$19:B52),"")</f>
        <v>34</v>
      </c>
      <c r="B52" s="81" t="s">
        <v>96</v>
      </c>
      <c r="C52" s="163">
        <v>2983136</v>
      </c>
      <c r="D52" s="163">
        <v>634986</v>
      </c>
      <c r="E52" s="163">
        <v>969462</v>
      </c>
      <c r="F52" s="163">
        <v>49423</v>
      </c>
      <c r="G52" s="163">
        <v>101513</v>
      </c>
      <c r="H52" s="163">
        <v>141813</v>
      </c>
      <c r="I52" s="163">
        <v>108204</v>
      </c>
      <c r="J52" s="163">
        <v>138413</v>
      </c>
      <c r="K52" s="163">
        <v>111821</v>
      </c>
      <c r="L52" s="163">
        <v>318274</v>
      </c>
      <c r="M52" s="163">
        <v>196047</v>
      </c>
      <c r="N52" s="163">
        <v>1182641</v>
      </c>
      <c r="O52" s="97"/>
      <c r="P52" s="97"/>
      <c r="Q52" s="97"/>
      <c r="R52" s="97"/>
      <c r="S52" s="97"/>
      <c r="T52" s="97"/>
      <c r="U52" s="97"/>
      <c r="V52" s="97"/>
      <c r="W52" s="97"/>
      <c r="X52" s="97"/>
      <c r="Y52" s="97"/>
      <c r="Z52" s="97"/>
      <c r="AA52" s="98"/>
    </row>
    <row r="53" spans="1:27" s="87" customFormat="1" ht="18" customHeight="1">
      <c r="A53" s="69">
        <f>IF(B53&lt;&gt;"",COUNTA($B$19:B53),"")</f>
        <v>35</v>
      </c>
      <c r="B53" s="78" t="s">
        <v>97</v>
      </c>
      <c r="C53" s="161">
        <v>189562</v>
      </c>
      <c r="D53" s="161">
        <v>33185</v>
      </c>
      <c r="E53" s="161">
        <v>79478</v>
      </c>
      <c r="F53" s="161">
        <v>1940</v>
      </c>
      <c r="G53" s="161">
        <v>7199</v>
      </c>
      <c r="H53" s="161">
        <v>15827</v>
      </c>
      <c r="I53" s="161">
        <v>7499</v>
      </c>
      <c r="J53" s="161">
        <v>12489</v>
      </c>
      <c r="K53" s="161">
        <v>13424</v>
      </c>
      <c r="L53" s="161">
        <v>21100</v>
      </c>
      <c r="M53" s="161">
        <v>452</v>
      </c>
      <c r="N53" s="161">
        <v>76447</v>
      </c>
      <c r="O53" s="97"/>
      <c r="P53" s="97"/>
      <c r="Q53" s="97"/>
      <c r="R53" s="97"/>
      <c r="S53" s="97"/>
      <c r="T53" s="97"/>
      <c r="U53" s="97"/>
      <c r="V53" s="97"/>
      <c r="W53" s="97"/>
      <c r="X53" s="97"/>
      <c r="Y53" s="97"/>
      <c r="Z53" s="97"/>
      <c r="AA53" s="98"/>
    </row>
    <row r="54" spans="1:27" ht="11.1" customHeight="1">
      <c r="A54" s="69">
        <f>IF(B54&lt;&gt;"",COUNTA($B$19:B54),"")</f>
        <v>36</v>
      </c>
      <c r="B54" s="78" t="s">
        <v>98</v>
      </c>
      <c r="C54" s="161">
        <v>125365</v>
      </c>
      <c r="D54" s="161">
        <v>21542</v>
      </c>
      <c r="E54" s="161">
        <v>61901</v>
      </c>
      <c r="F54" s="161">
        <v>4425</v>
      </c>
      <c r="G54" s="161">
        <v>6393</v>
      </c>
      <c r="H54" s="161">
        <v>14141</v>
      </c>
      <c r="I54" s="161">
        <v>8036</v>
      </c>
      <c r="J54" s="161">
        <v>11143</v>
      </c>
      <c r="K54" s="161">
        <v>5657</v>
      </c>
      <c r="L54" s="161">
        <v>12106</v>
      </c>
      <c r="M54" s="161">
        <v>1030</v>
      </c>
      <c r="N54" s="161">
        <v>40891</v>
      </c>
    </row>
    <row r="55" spans="1:27" s="74" customFormat="1" ht="20.100000000000001" customHeight="1">
      <c r="A55" s="69" t="str">
        <f>IF(B55&lt;&gt;"",COUNTA($B$19:B55),"")</f>
        <v/>
      </c>
      <c r="B55" s="78"/>
      <c r="C55" s="229" t="s">
        <v>53</v>
      </c>
      <c r="D55" s="230"/>
      <c r="E55" s="230"/>
      <c r="F55" s="230"/>
      <c r="G55" s="230"/>
      <c r="H55" s="230"/>
      <c r="I55" s="230" t="s">
        <v>53</v>
      </c>
      <c r="J55" s="230"/>
      <c r="K55" s="230"/>
      <c r="L55" s="230"/>
      <c r="M55" s="230"/>
      <c r="N55" s="230"/>
      <c r="O55" s="93"/>
      <c r="P55" s="93"/>
      <c r="Q55" s="93"/>
      <c r="R55" s="93"/>
      <c r="S55" s="93"/>
      <c r="T55" s="93"/>
      <c r="U55" s="93"/>
      <c r="V55" s="93"/>
      <c r="W55" s="93"/>
      <c r="X55" s="93"/>
      <c r="Y55" s="93"/>
      <c r="Z55" s="93"/>
      <c r="AA55" s="93"/>
    </row>
    <row r="56" spans="1:27" s="71" customFormat="1" ht="11.1" customHeight="1">
      <c r="A56" s="69">
        <f>IF(B56&lt;&gt;"",COUNTA($B$19:B56),"")</f>
        <v>37</v>
      </c>
      <c r="B56" s="78" t="s">
        <v>70</v>
      </c>
      <c r="C56" s="164" t="s">
        <v>8</v>
      </c>
      <c r="D56" s="164" t="s">
        <v>8</v>
      </c>
      <c r="E56" s="164" t="s">
        <v>8</v>
      </c>
      <c r="F56" s="164" t="s">
        <v>8</v>
      </c>
      <c r="G56" s="164" t="s">
        <v>8</v>
      </c>
      <c r="H56" s="164" t="s">
        <v>8</v>
      </c>
      <c r="I56" s="164" t="s">
        <v>8</v>
      </c>
      <c r="J56" s="164" t="s">
        <v>8</v>
      </c>
      <c r="K56" s="164" t="s">
        <v>8</v>
      </c>
      <c r="L56" s="164" t="s">
        <v>8</v>
      </c>
      <c r="M56" s="164" t="s">
        <v>8</v>
      </c>
      <c r="N56" s="164" t="s">
        <v>8</v>
      </c>
      <c r="O56" s="95"/>
      <c r="P56" s="95"/>
      <c r="Q56" s="95"/>
      <c r="R56" s="95"/>
      <c r="S56" s="95"/>
      <c r="T56" s="95"/>
      <c r="U56" s="95"/>
      <c r="V56" s="95"/>
      <c r="W56" s="95"/>
      <c r="X56" s="95"/>
      <c r="Y56" s="95"/>
      <c r="Z56" s="95"/>
      <c r="AA56" s="96"/>
    </row>
    <row r="57" spans="1:27" s="71" customFormat="1" ht="11.1" customHeight="1">
      <c r="A57" s="69">
        <f>IF(B57&lt;&gt;"",COUNTA($B$19:B57),"")</f>
        <v>38</v>
      </c>
      <c r="B57" s="78" t="s">
        <v>71</v>
      </c>
      <c r="C57" s="164">
        <v>0.05</v>
      </c>
      <c r="D57" s="164" t="s">
        <v>8</v>
      </c>
      <c r="E57" s="164">
        <v>0.06</v>
      </c>
      <c r="F57" s="164" t="s">
        <v>8</v>
      </c>
      <c r="G57" s="164">
        <v>0.22</v>
      </c>
      <c r="H57" s="164">
        <v>0.1</v>
      </c>
      <c r="I57" s="164">
        <v>0.13</v>
      </c>
      <c r="J57" s="164" t="s">
        <v>8</v>
      </c>
      <c r="K57" s="164" t="s">
        <v>8</v>
      </c>
      <c r="L57" s="164" t="s">
        <v>8</v>
      </c>
      <c r="M57" s="164" t="s">
        <v>8</v>
      </c>
      <c r="N57" s="164" t="s">
        <v>8</v>
      </c>
      <c r="O57" s="95"/>
      <c r="P57" s="95"/>
      <c r="Q57" s="95"/>
      <c r="R57" s="95"/>
      <c r="S57" s="95"/>
      <c r="T57" s="95"/>
      <c r="U57" s="95"/>
      <c r="V57" s="95"/>
      <c r="W57" s="95"/>
      <c r="X57" s="95"/>
      <c r="Y57" s="95"/>
      <c r="Z57" s="95"/>
      <c r="AA57" s="96"/>
    </row>
    <row r="58" spans="1:27" s="71" customFormat="1" ht="21.6" customHeight="1">
      <c r="A58" s="69">
        <f>IF(B58&lt;&gt;"",COUNTA($B$19:B58),"")</f>
        <v>39</v>
      </c>
      <c r="B58" s="79" t="s">
        <v>628</v>
      </c>
      <c r="C58" s="164" t="s">
        <v>8</v>
      </c>
      <c r="D58" s="164" t="s">
        <v>8</v>
      </c>
      <c r="E58" s="164" t="s">
        <v>8</v>
      </c>
      <c r="F58" s="164" t="s">
        <v>8</v>
      </c>
      <c r="G58" s="164" t="s">
        <v>8</v>
      </c>
      <c r="H58" s="164" t="s">
        <v>8</v>
      </c>
      <c r="I58" s="164" t="s">
        <v>8</v>
      </c>
      <c r="J58" s="164" t="s">
        <v>8</v>
      </c>
      <c r="K58" s="164" t="s">
        <v>8</v>
      </c>
      <c r="L58" s="164" t="s">
        <v>8</v>
      </c>
      <c r="M58" s="164" t="s">
        <v>8</v>
      </c>
      <c r="N58" s="164" t="s">
        <v>8</v>
      </c>
      <c r="O58" s="95"/>
      <c r="P58" s="95"/>
      <c r="Q58" s="95"/>
      <c r="R58" s="95"/>
      <c r="S58" s="95"/>
      <c r="T58" s="95"/>
      <c r="U58" s="95"/>
      <c r="V58" s="95"/>
      <c r="W58" s="95"/>
      <c r="X58" s="95"/>
      <c r="Y58" s="95"/>
      <c r="Z58" s="95"/>
      <c r="AA58" s="96"/>
    </row>
    <row r="59" spans="1:27" s="71" customFormat="1" ht="11.1" customHeight="1">
      <c r="A59" s="69">
        <f>IF(B59&lt;&gt;"",COUNTA($B$19:B59),"")</f>
        <v>40</v>
      </c>
      <c r="B59" s="78" t="s">
        <v>72</v>
      </c>
      <c r="C59" s="164">
        <v>9.52</v>
      </c>
      <c r="D59" s="164">
        <v>6.51</v>
      </c>
      <c r="E59" s="164">
        <v>6.09</v>
      </c>
      <c r="F59" s="164">
        <v>3.73</v>
      </c>
      <c r="G59" s="164">
        <v>3.41</v>
      </c>
      <c r="H59" s="164">
        <v>3.39</v>
      </c>
      <c r="I59" s="164">
        <v>3.31</v>
      </c>
      <c r="J59" s="164">
        <v>5.05</v>
      </c>
      <c r="K59" s="164">
        <v>3.99</v>
      </c>
      <c r="L59" s="164">
        <v>13.81</v>
      </c>
      <c r="M59" s="164">
        <v>0.08</v>
      </c>
      <c r="N59" s="164">
        <v>4.09</v>
      </c>
      <c r="O59" s="95"/>
      <c r="P59" s="95"/>
      <c r="Q59" s="95"/>
      <c r="R59" s="95"/>
      <c r="S59" s="95"/>
      <c r="T59" s="95"/>
      <c r="U59" s="95"/>
      <c r="V59" s="95"/>
      <c r="W59" s="95"/>
      <c r="X59" s="95"/>
      <c r="Y59" s="95"/>
      <c r="Z59" s="95"/>
      <c r="AA59" s="96"/>
    </row>
    <row r="60" spans="1:27" s="71" customFormat="1" ht="11.1" customHeight="1">
      <c r="A60" s="69">
        <f>IF(B60&lt;&gt;"",COUNTA($B$19:B60),"")</f>
        <v>41</v>
      </c>
      <c r="B60" s="78" t="s">
        <v>73</v>
      </c>
      <c r="C60" s="164">
        <v>513.72</v>
      </c>
      <c r="D60" s="164">
        <v>0.86</v>
      </c>
      <c r="E60" s="164">
        <v>629.54</v>
      </c>
      <c r="F60" s="164">
        <v>674.14</v>
      </c>
      <c r="G60" s="164">
        <v>758.42</v>
      </c>
      <c r="H60" s="164">
        <v>669.32</v>
      </c>
      <c r="I60" s="164">
        <v>603.52</v>
      </c>
      <c r="J60" s="164">
        <v>637.64</v>
      </c>
      <c r="K60" s="164">
        <v>576.49</v>
      </c>
      <c r="L60" s="164">
        <v>542.70000000000005</v>
      </c>
      <c r="M60" s="164">
        <v>5.12</v>
      </c>
      <c r="N60" s="164">
        <v>0.56999999999999995</v>
      </c>
      <c r="O60" s="95"/>
      <c r="P60" s="95"/>
      <c r="Q60" s="95"/>
      <c r="R60" s="95"/>
      <c r="S60" s="95"/>
      <c r="T60" s="95"/>
      <c r="U60" s="95"/>
      <c r="V60" s="95"/>
      <c r="W60" s="95"/>
      <c r="X60" s="95"/>
      <c r="Y60" s="95"/>
      <c r="Z60" s="95"/>
      <c r="AA60" s="96"/>
    </row>
    <row r="61" spans="1:27" s="71" customFormat="1" ht="11.1" customHeight="1">
      <c r="A61" s="69">
        <f>IF(B61&lt;&gt;"",COUNTA($B$19:B61),"")</f>
        <v>42</v>
      </c>
      <c r="B61" s="78" t="s">
        <v>74</v>
      </c>
      <c r="C61" s="164">
        <v>502.76</v>
      </c>
      <c r="D61" s="164" t="s">
        <v>8</v>
      </c>
      <c r="E61" s="164">
        <v>0.28999999999999998</v>
      </c>
      <c r="F61" s="164">
        <v>0.75</v>
      </c>
      <c r="G61" s="164">
        <v>0.42</v>
      </c>
      <c r="H61" s="164">
        <v>0.89</v>
      </c>
      <c r="I61" s="164">
        <v>0.21</v>
      </c>
      <c r="J61" s="164">
        <v>0.01</v>
      </c>
      <c r="K61" s="164" t="s">
        <v>8</v>
      </c>
      <c r="L61" s="164" t="s">
        <v>8</v>
      </c>
      <c r="M61" s="164">
        <v>207.22</v>
      </c>
      <c r="N61" s="164">
        <v>496.28</v>
      </c>
      <c r="O61" s="95"/>
      <c r="P61" s="95"/>
      <c r="Q61" s="95"/>
      <c r="R61" s="95"/>
      <c r="S61" s="95"/>
      <c r="T61" s="95"/>
      <c r="U61" s="95"/>
      <c r="V61" s="95"/>
      <c r="W61" s="95"/>
      <c r="X61" s="95"/>
      <c r="Y61" s="95"/>
      <c r="Z61" s="95"/>
      <c r="AA61" s="96"/>
    </row>
    <row r="62" spans="1:27" s="71" customFormat="1" ht="20.100000000000001" customHeight="1">
      <c r="A62" s="70">
        <f>IF(B62&lt;&gt;"",COUNTA($B$19:B62),"")</f>
        <v>43</v>
      </c>
      <c r="B62" s="80" t="s">
        <v>75</v>
      </c>
      <c r="C62" s="165">
        <v>20.53</v>
      </c>
      <c r="D62" s="165">
        <v>7.37</v>
      </c>
      <c r="E62" s="165">
        <v>635.4</v>
      </c>
      <c r="F62" s="165">
        <v>677.12</v>
      </c>
      <c r="G62" s="165">
        <v>761.62</v>
      </c>
      <c r="H62" s="165">
        <v>671.93</v>
      </c>
      <c r="I62" s="165">
        <v>606.75</v>
      </c>
      <c r="J62" s="165">
        <v>642.69000000000005</v>
      </c>
      <c r="K62" s="165">
        <v>580.48</v>
      </c>
      <c r="L62" s="165">
        <v>556.51</v>
      </c>
      <c r="M62" s="165">
        <v>-202.02</v>
      </c>
      <c r="N62" s="165">
        <v>-491.63</v>
      </c>
      <c r="O62" s="95"/>
      <c r="P62" s="95"/>
      <c r="Q62" s="95"/>
      <c r="R62" s="95"/>
      <c r="S62" s="95"/>
      <c r="T62" s="95"/>
      <c r="U62" s="95"/>
      <c r="V62" s="95"/>
      <c r="W62" s="95"/>
      <c r="X62" s="95"/>
      <c r="Y62" s="95"/>
      <c r="Z62" s="95"/>
      <c r="AA62" s="96"/>
    </row>
    <row r="63" spans="1:27" s="71" customFormat="1" ht="21.6" customHeight="1">
      <c r="A63" s="69">
        <f>IF(B63&lt;&gt;"",COUNTA($B$19:B63),"")</f>
        <v>44</v>
      </c>
      <c r="B63" s="79" t="s">
        <v>76</v>
      </c>
      <c r="C63" s="164" t="s">
        <v>8</v>
      </c>
      <c r="D63" s="164" t="s">
        <v>8</v>
      </c>
      <c r="E63" s="164" t="s">
        <v>8</v>
      </c>
      <c r="F63" s="164" t="s">
        <v>8</v>
      </c>
      <c r="G63" s="164" t="s">
        <v>8</v>
      </c>
      <c r="H63" s="164" t="s">
        <v>8</v>
      </c>
      <c r="I63" s="164" t="s">
        <v>8</v>
      </c>
      <c r="J63" s="164" t="s">
        <v>8</v>
      </c>
      <c r="K63" s="164" t="s">
        <v>8</v>
      </c>
      <c r="L63" s="164" t="s">
        <v>8</v>
      </c>
      <c r="M63" s="164" t="s">
        <v>8</v>
      </c>
      <c r="N63" s="164" t="s">
        <v>8</v>
      </c>
      <c r="O63" s="95"/>
      <c r="P63" s="95"/>
      <c r="Q63" s="95"/>
      <c r="R63" s="95"/>
      <c r="S63" s="95"/>
      <c r="T63" s="95"/>
      <c r="U63" s="95"/>
      <c r="V63" s="95"/>
      <c r="W63" s="95"/>
      <c r="X63" s="95"/>
      <c r="Y63" s="95"/>
      <c r="Z63" s="95"/>
      <c r="AA63" s="96"/>
    </row>
    <row r="64" spans="1:27" s="71" customFormat="1" ht="11.1" customHeight="1">
      <c r="A64" s="69">
        <f>IF(B64&lt;&gt;"",COUNTA($B$19:B64),"")</f>
        <v>45</v>
      </c>
      <c r="B64" s="78" t="s">
        <v>77</v>
      </c>
      <c r="C64" s="164" t="s">
        <v>8</v>
      </c>
      <c r="D64" s="164" t="s">
        <v>8</v>
      </c>
      <c r="E64" s="164" t="s">
        <v>8</v>
      </c>
      <c r="F64" s="164" t="s">
        <v>8</v>
      </c>
      <c r="G64" s="164" t="s">
        <v>8</v>
      </c>
      <c r="H64" s="164" t="s">
        <v>8</v>
      </c>
      <c r="I64" s="164" t="s">
        <v>8</v>
      </c>
      <c r="J64" s="164" t="s">
        <v>8</v>
      </c>
      <c r="K64" s="164" t="s">
        <v>8</v>
      </c>
      <c r="L64" s="164" t="s">
        <v>8</v>
      </c>
      <c r="M64" s="164" t="s">
        <v>8</v>
      </c>
      <c r="N64" s="164" t="s">
        <v>8</v>
      </c>
      <c r="O64" s="95"/>
      <c r="P64" s="95"/>
      <c r="Q64" s="95"/>
      <c r="R64" s="95"/>
      <c r="S64" s="95"/>
      <c r="T64" s="95"/>
      <c r="U64" s="95"/>
      <c r="V64" s="95"/>
      <c r="W64" s="95"/>
      <c r="X64" s="95"/>
      <c r="Y64" s="95"/>
      <c r="Z64" s="95"/>
      <c r="AA64" s="96"/>
    </row>
    <row r="65" spans="1:27" s="71" customFormat="1" ht="11.1" customHeight="1">
      <c r="A65" s="69">
        <f>IF(B65&lt;&gt;"",COUNTA($B$19:B65),"")</f>
        <v>46</v>
      </c>
      <c r="B65" s="78" t="s">
        <v>78</v>
      </c>
      <c r="C65" s="164">
        <v>0.13</v>
      </c>
      <c r="D65" s="164" t="s">
        <v>8</v>
      </c>
      <c r="E65" s="164">
        <v>0.03</v>
      </c>
      <c r="F65" s="164">
        <v>0.05</v>
      </c>
      <c r="G65" s="164">
        <v>0.04</v>
      </c>
      <c r="H65" s="164" t="s">
        <v>8</v>
      </c>
      <c r="I65" s="164">
        <v>0.2</v>
      </c>
      <c r="J65" s="164" t="s">
        <v>8</v>
      </c>
      <c r="K65" s="164" t="s">
        <v>8</v>
      </c>
      <c r="L65" s="164" t="s">
        <v>8</v>
      </c>
      <c r="M65" s="164">
        <v>0.23</v>
      </c>
      <c r="N65" s="164" t="s">
        <v>8</v>
      </c>
      <c r="O65" s="95"/>
      <c r="P65" s="95"/>
      <c r="Q65" s="95"/>
      <c r="R65" s="95"/>
      <c r="S65" s="95"/>
      <c r="T65" s="95"/>
      <c r="U65" s="95"/>
      <c r="V65" s="95"/>
      <c r="W65" s="95"/>
      <c r="X65" s="95"/>
      <c r="Y65" s="95"/>
      <c r="Z65" s="95"/>
      <c r="AA65" s="96"/>
    </row>
    <row r="66" spans="1:27" s="71" customFormat="1" ht="11.1" customHeight="1">
      <c r="A66" s="69">
        <f>IF(B66&lt;&gt;"",COUNTA($B$19:B66),"")</f>
        <v>47</v>
      </c>
      <c r="B66" s="78" t="s">
        <v>79</v>
      </c>
      <c r="C66" s="164">
        <v>8.58</v>
      </c>
      <c r="D66" s="164">
        <v>22.38</v>
      </c>
      <c r="E66" s="164">
        <v>5.36</v>
      </c>
      <c r="F66" s="164">
        <v>16.16</v>
      </c>
      <c r="G66" s="164">
        <v>23.78</v>
      </c>
      <c r="H66" s="164">
        <v>6.48</v>
      </c>
      <c r="I66" s="164">
        <v>0.02</v>
      </c>
      <c r="J66" s="164">
        <v>0.34</v>
      </c>
      <c r="K66" s="164" t="s">
        <v>8</v>
      </c>
      <c r="L66" s="164" t="s">
        <v>8</v>
      </c>
      <c r="M66" s="164" t="s">
        <v>8</v>
      </c>
      <c r="N66" s="164">
        <v>0.01</v>
      </c>
      <c r="O66" s="95"/>
      <c r="P66" s="95"/>
      <c r="Q66" s="95"/>
      <c r="R66" s="95"/>
      <c r="S66" s="95"/>
      <c r="T66" s="95"/>
      <c r="U66" s="95"/>
      <c r="V66" s="95"/>
      <c r="W66" s="95"/>
      <c r="X66" s="95"/>
      <c r="Y66" s="95"/>
      <c r="Z66" s="95"/>
      <c r="AA66" s="96"/>
    </row>
    <row r="67" spans="1:27" s="71" customFormat="1" ht="11.1" customHeight="1">
      <c r="A67" s="69">
        <f>IF(B67&lt;&gt;"",COUNTA($B$19:B67),"")</f>
        <v>48</v>
      </c>
      <c r="B67" s="78" t="s">
        <v>74</v>
      </c>
      <c r="C67" s="164">
        <v>0.2</v>
      </c>
      <c r="D67" s="164" t="s">
        <v>8</v>
      </c>
      <c r="E67" s="164">
        <v>0.16</v>
      </c>
      <c r="F67" s="164">
        <v>0.01</v>
      </c>
      <c r="G67" s="164">
        <v>1.18</v>
      </c>
      <c r="H67" s="164" t="s">
        <v>8</v>
      </c>
      <c r="I67" s="164" t="s">
        <v>8</v>
      </c>
      <c r="J67" s="164">
        <v>0.06</v>
      </c>
      <c r="K67" s="164" t="s">
        <v>8</v>
      </c>
      <c r="L67" s="164" t="s">
        <v>8</v>
      </c>
      <c r="M67" s="164">
        <v>0.13</v>
      </c>
      <c r="N67" s="164" t="s">
        <v>8</v>
      </c>
      <c r="O67" s="95"/>
      <c r="P67" s="95"/>
      <c r="Q67" s="95"/>
      <c r="R67" s="95"/>
      <c r="S67" s="95"/>
      <c r="T67" s="95"/>
      <c r="U67" s="95"/>
      <c r="V67" s="95"/>
      <c r="W67" s="95"/>
      <c r="X67" s="95"/>
      <c r="Y67" s="95"/>
      <c r="Z67" s="95"/>
      <c r="AA67" s="96"/>
    </row>
    <row r="68" spans="1:27" s="71" customFormat="1" ht="20.100000000000001" customHeight="1">
      <c r="A68" s="70">
        <f>IF(B68&lt;&gt;"",COUNTA($B$19:B68),"")</f>
        <v>49</v>
      </c>
      <c r="B68" s="80" t="s">
        <v>80</v>
      </c>
      <c r="C68" s="165">
        <v>8.52</v>
      </c>
      <c r="D68" s="165">
        <v>22.38</v>
      </c>
      <c r="E68" s="165">
        <v>5.23</v>
      </c>
      <c r="F68" s="165">
        <v>16.2</v>
      </c>
      <c r="G68" s="165">
        <v>22.64</v>
      </c>
      <c r="H68" s="165">
        <v>6.48</v>
      </c>
      <c r="I68" s="165">
        <v>0.22</v>
      </c>
      <c r="J68" s="165">
        <v>0.28000000000000003</v>
      </c>
      <c r="K68" s="165" t="s">
        <v>8</v>
      </c>
      <c r="L68" s="165" t="s">
        <v>8</v>
      </c>
      <c r="M68" s="165">
        <v>0.1</v>
      </c>
      <c r="N68" s="165">
        <v>0.01</v>
      </c>
      <c r="O68" s="95"/>
      <c r="P68" s="95"/>
      <c r="Q68" s="95"/>
      <c r="R68" s="95"/>
      <c r="S68" s="95"/>
      <c r="T68" s="95"/>
      <c r="U68" s="95"/>
      <c r="V68" s="95"/>
      <c r="W68" s="95"/>
      <c r="X68" s="95"/>
      <c r="Y68" s="95"/>
      <c r="Z68" s="95"/>
      <c r="AA68" s="96"/>
    </row>
    <row r="69" spans="1:27" s="71" customFormat="1" ht="20.100000000000001" customHeight="1">
      <c r="A69" s="70">
        <f>IF(B69&lt;&gt;"",COUNTA($B$19:B69),"")</f>
        <v>50</v>
      </c>
      <c r="B69" s="80" t="s">
        <v>81</v>
      </c>
      <c r="C69" s="165">
        <v>29.06</v>
      </c>
      <c r="D69" s="165">
        <v>29.75</v>
      </c>
      <c r="E69" s="165">
        <v>640.62</v>
      </c>
      <c r="F69" s="165">
        <v>693.32</v>
      </c>
      <c r="G69" s="165">
        <v>784.26</v>
      </c>
      <c r="H69" s="165">
        <v>678.4</v>
      </c>
      <c r="I69" s="165">
        <v>606.96</v>
      </c>
      <c r="J69" s="165">
        <v>642.98</v>
      </c>
      <c r="K69" s="165">
        <v>580.48</v>
      </c>
      <c r="L69" s="165">
        <v>556.51</v>
      </c>
      <c r="M69" s="165">
        <v>-201.92</v>
      </c>
      <c r="N69" s="165">
        <v>-491.62</v>
      </c>
      <c r="O69" s="95"/>
      <c r="P69" s="95"/>
      <c r="Q69" s="95"/>
      <c r="R69" s="95"/>
      <c r="S69" s="95"/>
      <c r="T69" s="95"/>
      <c r="U69" s="95"/>
      <c r="V69" s="95"/>
      <c r="W69" s="95"/>
      <c r="X69" s="95"/>
      <c r="Y69" s="95"/>
      <c r="Z69" s="95"/>
      <c r="AA69" s="96"/>
    </row>
    <row r="70" spans="1:27" s="71" customFormat="1" ht="11.1" customHeight="1">
      <c r="A70" s="69">
        <f>IF(B70&lt;&gt;"",COUNTA($B$19:B70),"")</f>
        <v>51</v>
      </c>
      <c r="B70" s="78" t="s">
        <v>82</v>
      </c>
      <c r="C70" s="164">
        <v>973.42</v>
      </c>
      <c r="D70" s="164">
        <v>1187.6099999999999</v>
      </c>
      <c r="E70" s="164">
        <v>923.54</v>
      </c>
      <c r="F70" s="164">
        <v>797.76</v>
      </c>
      <c r="G70" s="164">
        <v>928.41</v>
      </c>
      <c r="H70" s="164">
        <v>882.34</v>
      </c>
      <c r="I70" s="164">
        <v>909.63</v>
      </c>
      <c r="J70" s="164">
        <v>956.09</v>
      </c>
      <c r="K70" s="164">
        <v>853.91</v>
      </c>
      <c r="L70" s="164">
        <v>1005.13</v>
      </c>
      <c r="M70" s="164" t="s">
        <v>8</v>
      </c>
      <c r="N70" s="164" t="s">
        <v>8</v>
      </c>
      <c r="O70" s="95"/>
      <c r="P70" s="95"/>
      <c r="Q70" s="95"/>
      <c r="R70" s="95"/>
      <c r="S70" s="95"/>
      <c r="T70" s="95"/>
      <c r="U70" s="95"/>
      <c r="V70" s="95"/>
      <c r="W70" s="95"/>
      <c r="X70" s="95"/>
      <c r="Y70" s="95"/>
      <c r="Z70" s="95"/>
      <c r="AA70" s="96"/>
    </row>
    <row r="71" spans="1:27" s="71" customFormat="1" ht="11.1" customHeight="1">
      <c r="A71" s="69">
        <f>IF(B71&lt;&gt;"",COUNTA($B$19:B71),"")</f>
        <v>52</v>
      </c>
      <c r="B71" s="78" t="s">
        <v>83</v>
      </c>
      <c r="C71" s="164">
        <v>329.97</v>
      </c>
      <c r="D71" s="164">
        <v>368.24</v>
      </c>
      <c r="E71" s="164">
        <v>321.05</v>
      </c>
      <c r="F71" s="164">
        <v>308.52999999999997</v>
      </c>
      <c r="G71" s="164">
        <v>327.26</v>
      </c>
      <c r="H71" s="164">
        <v>353.65</v>
      </c>
      <c r="I71" s="164">
        <v>325.52999999999997</v>
      </c>
      <c r="J71" s="164">
        <v>303.82</v>
      </c>
      <c r="K71" s="164">
        <v>291.64</v>
      </c>
      <c r="L71" s="164">
        <v>317.89999999999998</v>
      </c>
      <c r="M71" s="164" t="s">
        <v>8</v>
      </c>
      <c r="N71" s="164" t="s">
        <v>8</v>
      </c>
      <c r="O71" s="95"/>
      <c r="P71" s="95"/>
      <c r="Q71" s="95"/>
      <c r="R71" s="95"/>
      <c r="S71" s="95"/>
      <c r="T71" s="95"/>
      <c r="U71" s="95"/>
      <c r="V71" s="95"/>
      <c r="W71" s="95"/>
      <c r="X71" s="95"/>
      <c r="Y71" s="95"/>
      <c r="Z71" s="95"/>
      <c r="AA71" s="96"/>
    </row>
    <row r="72" spans="1:27" s="71" customFormat="1" ht="11.1" customHeight="1">
      <c r="A72" s="69">
        <f>IF(B72&lt;&gt;"",COUNTA($B$19:B72),"")</f>
        <v>53</v>
      </c>
      <c r="B72" s="78" t="s">
        <v>99</v>
      </c>
      <c r="C72" s="164">
        <v>426.69</v>
      </c>
      <c r="D72" s="164">
        <v>568.12</v>
      </c>
      <c r="E72" s="164">
        <v>393.76</v>
      </c>
      <c r="F72" s="164">
        <v>299.19</v>
      </c>
      <c r="G72" s="164">
        <v>392.94</v>
      </c>
      <c r="H72" s="164">
        <v>328.41</v>
      </c>
      <c r="I72" s="164">
        <v>390.24</v>
      </c>
      <c r="J72" s="164">
        <v>432.71</v>
      </c>
      <c r="K72" s="164">
        <v>370.26</v>
      </c>
      <c r="L72" s="164">
        <v>458.21</v>
      </c>
      <c r="M72" s="164" t="s">
        <v>8</v>
      </c>
      <c r="N72" s="164" t="s">
        <v>8</v>
      </c>
      <c r="O72" s="95"/>
      <c r="P72" s="95"/>
      <c r="Q72" s="95"/>
      <c r="R72" s="95"/>
      <c r="S72" s="95"/>
      <c r="T72" s="95"/>
      <c r="U72" s="95"/>
      <c r="V72" s="95"/>
      <c r="W72" s="95"/>
      <c r="X72" s="95"/>
      <c r="Y72" s="95"/>
      <c r="Z72" s="95"/>
      <c r="AA72" s="96"/>
    </row>
    <row r="73" spans="1:27" s="71" customFormat="1" ht="11.1" customHeight="1">
      <c r="A73" s="69">
        <f>IF(B73&lt;&gt;"",COUNTA($B$19:B73),"")</f>
        <v>54</v>
      </c>
      <c r="B73" s="78" t="s">
        <v>100</v>
      </c>
      <c r="C73" s="164">
        <v>128.83000000000001</v>
      </c>
      <c r="D73" s="164">
        <v>129.68</v>
      </c>
      <c r="E73" s="164">
        <v>128.63</v>
      </c>
      <c r="F73" s="164">
        <v>144.71</v>
      </c>
      <c r="G73" s="164">
        <v>143.34</v>
      </c>
      <c r="H73" s="164">
        <v>130.11000000000001</v>
      </c>
      <c r="I73" s="164">
        <v>125.22</v>
      </c>
      <c r="J73" s="164">
        <v>130.04</v>
      </c>
      <c r="K73" s="164">
        <v>110.01</v>
      </c>
      <c r="L73" s="164">
        <v>124.18</v>
      </c>
      <c r="M73" s="164" t="s">
        <v>8</v>
      </c>
      <c r="N73" s="164" t="s">
        <v>8</v>
      </c>
      <c r="O73" s="95"/>
      <c r="P73" s="95"/>
      <c r="Q73" s="95"/>
      <c r="R73" s="95"/>
      <c r="S73" s="95"/>
      <c r="T73" s="95"/>
      <c r="U73" s="95"/>
      <c r="V73" s="95"/>
      <c r="W73" s="95"/>
      <c r="X73" s="95"/>
      <c r="Y73" s="95"/>
      <c r="Z73" s="95"/>
      <c r="AA73" s="96"/>
    </row>
    <row r="74" spans="1:27" s="71" customFormat="1" ht="11.1" customHeight="1">
      <c r="A74" s="69">
        <f>IF(B74&lt;&gt;"",COUNTA($B$19:B74),"")</f>
        <v>55</v>
      </c>
      <c r="B74" s="78" t="s">
        <v>27</v>
      </c>
      <c r="C74" s="164">
        <v>599.96</v>
      </c>
      <c r="D74" s="164">
        <v>618.94000000000005</v>
      </c>
      <c r="E74" s="164">
        <v>370.38</v>
      </c>
      <c r="F74" s="164">
        <v>425.84</v>
      </c>
      <c r="G74" s="164">
        <v>370.77</v>
      </c>
      <c r="H74" s="164">
        <v>327.95</v>
      </c>
      <c r="I74" s="164">
        <v>307.33</v>
      </c>
      <c r="J74" s="164">
        <v>261.62</v>
      </c>
      <c r="K74" s="164">
        <v>452.02</v>
      </c>
      <c r="L74" s="164">
        <v>467.14</v>
      </c>
      <c r="M74" s="164" t="s">
        <v>8</v>
      </c>
      <c r="N74" s="164">
        <v>225.16</v>
      </c>
      <c r="O74" s="95"/>
      <c r="P74" s="95"/>
      <c r="Q74" s="95"/>
      <c r="R74" s="95"/>
      <c r="S74" s="95"/>
      <c r="T74" s="95"/>
      <c r="U74" s="95"/>
      <c r="V74" s="95"/>
      <c r="W74" s="95"/>
      <c r="X74" s="95"/>
      <c r="Y74" s="95"/>
      <c r="Z74" s="95"/>
      <c r="AA74" s="96"/>
    </row>
    <row r="75" spans="1:27" s="71" customFormat="1" ht="21.6" customHeight="1">
      <c r="A75" s="69">
        <f>IF(B75&lt;&gt;"",COUNTA($B$19:B75),"")</f>
        <v>56</v>
      </c>
      <c r="B75" s="79" t="s">
        <v>84</v>
      </c>
      <c r="C75" s="164">
        <v>248.55</v>
      </c>
      <c r="D75" s="164">
        <v>245.39</v>
      </c>
      <c r="E75" s="164">
        <v>42.79</v>
      </c>
      <c r="F75" s="164">
        <v>53.4</v>
      </c>
      <c r="G75" s="164">
        <v>30.37</v>
      </c>
      <c r="H75" s="164">
        <v>19.29</v>
      </c>
      <c r="I75" s="164">
        <v>49.61</v>
      </c>
      <c r="J75" s="164">
        <v>31.02</v>
      </c>
      <c r="K75" s="164">
        <v>34.71</v>
      </c>
      <c r="L75" s="164">
        <v>75.72</v>
      </c>
      <c r="M75" s="164">
        <v>46.9</v>
      </c>
      <c r="N75" s="164">
        <v>178.59</v>
      </c>
      <c r="O75" s="95"/>
      <c r="P75" s="95"/>
      <c r="Q75" s="95"/>
      <c r="R75" s="95"/>
      <c r="S75" s="95"/>
      <c r="T75" s="95"/>
      <c r="U75" s="95"/>
      <c r="V75" s="95"/>
      <c r="W75" s="95"/>
      <c r="X75" s="95"/>
      <c r="Y75" s="95"/>
      <c r="Z75" s="95"/>
      <c r="AA75" s="96"/>
    </row>
    <row r="76" spans="1:27" s="71" customFormat="1" ht="21.6" customHeight="1">
      <c r="A76" s="69">
        <f>IF(B76&lt;&gt;"",COUNTA($B$19:B76),"")</f>
        <v>57</v>
      </c>
      <c r="B76" s="79" t="s">
        <v>85</v>
      </c>
      <c r="C76" s="164" t="s">
        <v>8</v>
      </c>
      <c r="D76" s="164" t="s">
        <v>8</v>
      </c>
      <c r="E76" s="164" t="s">
        <v>8</v>
      </c>
      <c r="F76" s="164" t="s">
        <v>8</v>
      </c>
      <c r="G76" s="164" t="s">
        <v>8</v>
      </c>
      <c r="H76" s="164" t="s">
        <v>8</v>
      </c>
      <c r="I76" s="164" t="s">
        <v>8</v>
      </c>
      <c r="J76" s="164" t="s">
        <v>8</v>
      </c>
      <c r="K76" s="164" t="s">
        <v>8</v>
      </c>
      <c r="L76" s="164" t="s">
        <v>8</v>
      </c>
      <c r="M76" s="164" t="s">
        <v>8</v>
      </c>
      <c r="N76" s="164" t="s">
        <v>8</v>
      </c>
      <c r="O76" s="95"/>
      <c r="P76" s="95"/>
      <c r="Q76" s="95"/>
      <c r="R76" s="95"/>
      <c r="S76" s="95"/>
      <c r="T76" s="95"/>
      <c r="U76" s="95"/>
      <c r="V76" s="95"/>
      <c r="W76" s="95"/>
      <c r="X76" s="95"/>
      <c r="Y76" s="95"/>
      <c r="Z76" s="95"/>
      <c r="AA76" s="96"/>
    </row>
    <row r="77" spans="1:27" s="71" customFormat="1" ht="21.6" customHeight="1">
      <c r="A77" s="69">
        <f>IF(B77&lt;&gt;"",COUNTA($B$19:B77),"")</f>
        <v>58</v>
      </c>
      <c r="B77" s="79" t="s">
        <v>86</v>
      </c>
      <c r="C77" s="164" t="s">
        <v>8</v>
      </c>
      <c r="D77" s="164" t="s">
        <v>8</v>
      </c>
      <c r="E77" s="164" t="s">
        <v>8</v>
      </c>
      <c r="F77" s="164" t="s">
        <v>8</v>
      </c>
      <c r="G77" s="164" t="s">
        <v>8</v>
      </c>
      <c r="H77" s="164" t="s">
        <v>8</v>
      </c>
      <c r="I77" s="164" t="s">
        <v>8</v>
      </c>
      <c r="J77" s="164" t="s">
        <v>8</v>
      </c>
      <c r="K77" s="164" t="s">
        <v>8</v>
      </c>
      <c r="L77" s="164" t="s">
        <v>8</v>
      </c>
      <c r="M77" s="164" t="s">
        <v>8</v>
      </c>
      <c r="N77" s="164" t="s">
        <v>8</v>
      </c>
      <c r="O77" s="95"/>
      <c r="P77" s="95"/>
      <c r="Q77" s="95"/>
      <c r="R77" s="95"/>
      <c r="S77" s="95"/>
      <c r="T77" s="95"/>
      <c r="U77" s="95"/>
      <c r="V77" s="95"/>
      <c r="W77" s="95"/>
      <c r="X77" s="95"/>
      <c r="Y77" s="95"/>
      <c r="Z77" s="95"/>
      <c r="AA77" s="96"/>
    </row>
    <row r="78" spans="1:27" s="71" customFormat="1" ht="11.1" customHeight="1">
      <c r="A78" s="69">
        <f>IF(B78&lt;&gt;"",COUNTA($B$19:B78),"")</f>
        <v>59</v>
      </c>
      <c r="B78" s="78" t="s">
        <v>87</v>
      </c>
      <c r="C78" s="164" t="s">
        <v>8</v>
      </c>
      <c r="D78" s="164" t="s">
        <v>8</v>
      </c>
      <c r="E78" s="164" t="s">
        <v>8</v>
      </c>
      <c r="F78" s="164" t="s">
        <v>8</v>
      </c>
      <c r="G78" s="164" t="s">
        <v>8</v>
      </c>
      <c r="H78" s="164" t="s">
        <v>8</v>
      </c>
      <c r="I78" s="164" t="s">
        <v>8</v>
      </c>
      <c r="J78" s="164" t="s">
        <v>8</v>
      </c>
      <c r="K78" s="164" t="s">
        <v>8</v>
      </c>
      <c r="L78" s="164" t="s">
        <v>8</v>
      </c>
      <c r="M78" s="164" t="s">
        <v>8</v>
      </c>
      <c r="N78" s="164" t="s">
        <v>8</v>
      </c>
      <c r="O78" s="95"/>
      <c r="P78" s="95"/>
      <c r="Q78" s="95"/>
      <c r="R78" s="95"/>
      <c r="S78" s="95"/>
      <c r="T78" s="95"/>
      <c r="U78" s="95"/>
      <c r="V78" s="95"/>
      <c r="W78" s="95"/>
      <c r="X78" s="95"/>
      <c r="Y78" s="95"/>
      <c r="Z78" s="95"/>
      <c r="AA78" s="96"/>
    </row>
    <row r="79" spans="1:27" s="71" customFormat="1" ht="11.1" customHeight="1">
      <c r="A79" s="69">
        <f>IF(B79&lt;&gt;"",COUNTA($B$19:B79),"")</f>
        <v>60</v>
      </c>
      <c r="B79" s="78" t="s">
        <v>88</v>
      </c>
      <c r="C79" s="164">
        <v>534.37</v>
      </c>
      <c r="D79" s="164">
        <v>21.1</v>
      </c>
      <c r="E79" s="164">
        <v>33.380000000000003</v>
      </c>
      <c r="F79" s="164">
        <v>23.9</v>
      </c>
      <c r="G79" s="164">
        <v>20.41</v>
      </c>
      <c r="H79" s="164">
        <v>14.62</v>
      </c>
      <c r="I79" s="164">
        <v>11.81</v>
      </c>
      <c r="J79" s="164">
        <v>20.9</v>
      </c>
      <c r="K79" s="164">
        <v>33.17</v>
      </c>
      <c r="L79" s="164">
        <v>80.23</v>
      </c>
      <c r="M79" s="164">
        <v>207.98</v>
      </c>
      <c r="N79" s="164">
        <v>496.8</v>
      </c>
      <c r="O79" s="95"/>
      <c r="P79" s="95"/>
      <c r="Q79" s="95"/>
      <c r="R79" s="95"/>
      <c r="S79" s="95"/>
      <c r="T79" s="95"/>
      <c r="U79" s="95"/>
      <c r="V79" s="95"/>
      <c r="W79" s="95"/>
      <c r="X79" s="95"/>
      <c r="Y79" s="95"/>
      <c r="Z79" s="95"/>
      <c r="AA79" s="96"/>
    </row>
    <row r="80" spans="1:27" s="71" customFormat="1" ht="11.1" customHeight="1">
      <c r="A80" s="69">
        <f>IF(B80&lt;&gt;"",COUNTA($B$19:B80),"")</f>
        <v>61</v>
      </c>
      <c r="B80" s="78" t="s">
        <v>74</v>
      </c>
      <c r="C80" s="164">
        <v>502.76</v>
      </c>
      <c r="D80" s="164" t="s">
        <v>8</v>
      </c>
      <c r="E80" s="164">
        <v>0.28999999999999998</v>
      </c>
      <c r="F80" s="164">
        <v>0.75</v>
      </c>
      <c r="G80" s="164">
        <v>0.42</v>
      </c>
      <c r="H80" s="164">
        <v>0.89</v>
      </c>
      <c r="I80" s="164">
        <v>0.21</v>
      </c>
      <c r="J80" s="164">
        <v>0.01</v>
      </c>
      <c r="K80" s="164" t="s">
        <v>8</v>
      </c>
      <c r="L80" s="164" t="s">
        <v>8</v>
      </c>
      <c r="M80" s="164">
        <v>207.22</v>
      </c>
      <c r="N80" s="164">
        <v>496.28</v>
      </c>
      <c r="O80" s="95"/>
      <c r="P80" s="95"/>
      <c r="Q80" s="95"/>
      <c r="R80" s="95"/>
      <c r="S80" s="95"/>
      <c r="T80" s="95"/>
      <c r="U80" s="95"/>
      <c r="V80" s="95"/>
      <c r="W80" s="95"/>
      <c r="X80" s="95"/>
      <c r="Y80" s="95"/>
      <c r="Z80" s="95"/>
      <c r="AA80" s="96"/>
    </row>
    <row r="81" spans="1:27" s="71" customFormat="1" ht="20.100000000000001" customHeight="1">
      <c r="A81" s="70">
        <f>IF(B81&lt;&gt;"",COUNTA($B$19:B81),"")</f>
        <v>62</v>
      </c>
      <c r="B81" s="80" t="s">
        <v>89</v>
      </c>
      <c r="C81" s="165">
        <v>1853.54</v>
      </c>
      <c r="D81" s="165">
        <v>2073.0500000000002</v>
      </c>
      <c r="E81" s="165">
        <v>1369.8</v>
      </c>
      <c r="F81" s="165">
        <v>1300.1500000000001</v>
      </c>
      <c r="G81" s="165">
        <v>1349.54</v>
      </c>
      <c r="H81" s="165">
        <v>1243.31</v>
      </c>
      <c r="I81" s="165">
        <v>1278.1600000000001</v>
      </c>
      <c r="J81" s="165">
        <v>1269.6199999999999</v>
      </c>
      <c r="K81" s="165">
        <v>1373.81</v>
      </c>
      <c r="L81" s="165">
        <v>1628.22</v>
      </c>
      <c r="M81" s="165">
        <v>47.66</v>
      </c>
      <c r="N81" s="165">
        <v>404.27</v>
      </c>
      <c r="O81" s="95"/>
      <c r="P81" s="95"/>
      <c r="Q81" s="95"/>
      <c r="R81" s="95"/>
      <c r="S81" s="95"/>
      <c r="T81" s="95"/>
      <c r="U81" s="95"/>
      <c r="V81" s="95"/>
      <c r="W81" s="95"/>
      <c r="X81" s="95"/>
      <c r="Y81" s="95"/>
      <c r="Z81" s="95"/>
      <c r="AA81" s="96"/>
    </row>
    <row r="82" spans="1:27" s="87" customFormat="1" ht="11.1" customHeight="1">
      <c r="A82" s="69">
        <f>IF(B82&lt;&gt;"",COUNTA($B$19:B82),"")</f>
        <v>63</v>
      </c>
      <c r="B82" s="78" t="s">
        <v>90</v>
      </c>
      <c r="C82" s="164">
        <v>118.06</v>
      </c>
      <c r="D82" s="164">
        <v>76.83</v>
      </c>
      <c r="E82" s="164">
        <v>85.45</v>
      </c>
      <c r="F82" s="164">
        <v>90.83</v>
      </c>
      <c r="G82" s="164">
        <v>78.84</v>
      </c>
      <c r="H82" s="164">
        <v>86.44</v>
      </c>
      <c r="I82" s="164">
        <v>90.83</v>
      </c>
      <c r="J82" s="164">
        <v>89.3</v>
      </c>
      <c r="K82" s="164">
        <v>84.45</v>
      </c>
      <c r="L82" s="164">
        <v>81.709999999999994</v>
      </c>
      <c r="M82" s="164" t="s">
        <v>8</v>
      </c>
      <c r="N82" s="164">
        <v>42.21</v>
      </c>
      <c r="O82" s="97"/>
      <c r="P82" s="97"/>
      <c r="Q82" s="97"/>
      <c r="R82" s="97"/>
      <c r="S82" s="97"/>
      <c r="T82" s="97"/>
      <c r="U82" s="97"/>
      <c r="V82" s="97"/>
      <c r="W82" s="97"/>
      <c r="X82" s="97"/>
      <c r="Y82" s="97"/>
      <c r="Z82" s="97"/>
      <c r="AA82" s="98"/>
    </row>
    <row r="83" spans="1:27" s="87" customFormat="1" ht="11.1" customHeight="1">
      <c r="A83" s="69">
        <f>IF(B83&lt;&gt;"",COUNTA($B$19:B83),"")</f>
        <v>64</v>
      </c>
      <c r="B83" s="78" t="s">
        <v>91</v>
      </c>
      <c r="C83" s="164" t="s">
        <v>8</v>
      </c>
      <c r="D83" s="164" t="s">
        <v>8</v>
      </c>
      <c r="E83" s="164" t="s">
        <v>8</v>
      </c>
      <c r="F83" s="164" t="s">
        <v>8</v>
      </c>
      <c r="G83" s="164" t="s">
        <v>8</v>
      </c>
      <c r="H83" s="164" t="s">
        <v>8</v>
      </c>
      <c r="I83" s="164" t="s">
        <v>8</v>
      </c>
      <c r="J83" s="164" t="s">
        <v>8</v>
      </c>
      <c r="K83" s="164" t="s">
        <v>8</v>
      </c>
      <c r="L83" s="164" t="s">
        <v>8</v>
      </c>
      <c r="M83" s="164" t="s">
        <v>8</v>
      </c>
      <c r="N83" s="164" t="s">
        <v>8</v>
      </c>
      <c r="O83" s="97"/>
      <c r="P83" s="97"/>
      <c r="Q83" s="97"/>
      <c r="R83" s="97"/>
      <c r="S83" s="97"/>
      <c r="T83" s="97"/>
      <c r="U83" s="97"/>
      <c r="V83" s="97"/>
      <c r="W83" s="97"/>
      <c r="X83" s="97"/>
      <c r="Y83" s="97"/>
      <c r="Z83" s="97"/>
      <c r="AA83" s="98"/>
    </row>
    <row r="84" spans="1:27" s="87" customFormat="1" ht="11.1" customHeight="1">
      <c r="A84" s="69">
        <f>IF(B84&lt;&gt;"",COUNTA($B$19:B84),"")</f>
        <v>65</v>
      </c>
      <c r="B84" s="78" t="s">
        <v>92</v>
      </c>
      <c r="C84" s="164">
        <v>2.0299999999999998</v>
      </c>
      <c r="D84" s="164">
        <v>0.72</v>
      </c>
      <c r="E84" s="164">
        <v>2.16</v>
      </c>
      <c r="F84" s="164">
        <v>0.15</v>
      </c>
      <c r="G84" s="164">
        <v>1.18</v>
      </c>
      <c r="H84" s="164">
        <v>1.72</v>
      </c>
      <c r="I84" s="164">
        <v>7.58</v>
      </c>
      <c r="J84" s="164">
        <v>0.53</v>
      </c>
      <c r="K84" s="164">
        <v>2.13</v>
      </c>
      <c r="L84" s="164">
        <v>1.93</v>
      </c>
      <c r="M84" s="164">
        <v>0.13</v>
      </c>
      <c r="N84" s="164">
        <v>0.1</v>
      </c>
      <c r="O84" s="97"/>
      <c r="P84" s="97"/>
      <c r="Q84" s="97"/>
      <c r="R84" s="97"/>
      <c r="S84" s="97"/>
      <c r="T84" s="97"/>
      <c r="U84" s="97"/>
      <c r="V84" s="97"/>
      <c r="W84" s="97"/>
      <c r="X84" s="97"/>
      <c r="Y84" s="97"/>
      <c r="Z84" s="97"/>
      <c r="AA84" s="98"/>
    </row>
    <row r="85" spans="1:27" s="87" customFormat="1" ht="11.1" customHeight="1">
      <c r="A85" s="69">
        <f>IF(B85&lt;&gt;"",COUNTA($B$19:B85),"")</f>
        <v>66</v>
      </c>
      <c r="B85" s="78" t="s">
        <v>74</v>
      </c>
      <c r="C85" s="164">
        <v>0.2</v>
      </c>
      <c r="D85" s="164" t="s">
        <v>8</v>
      </c>
      <c r="E85" s="164">
        <v>0.16</v>
      </c>
      <c r="F85" s="164">
        <v>0.01</v>
      </c>
      <c r="G85" s="164">
        <v>1.18</v>
      </c>
      <c r="H85" s="164" t="s">
        <v>8</v>
      </c>
      <c r="I85" s="164" t="s">
        <v>8</v>
      </c>
      <c r="J85" s="164">
        <v>0.06</v>
      </c>
      <c r="K85" s="164" t="s">
        <v>8</v>
      </c>
      <c r="L85" s="164" t="s">
        <v>8</v>
      </c>
      <c r="M85" s="164">
        <v>0.13</v>
      </c>
      <c r="N85" s="164" t="s">
        <v>8</v>
      </c>
      <c r="O85" s="97"/>
      <c r="P85" s="97"/>
      <c r="Q85" s="97"/>
      <c r="R85" s="97"/>
      <c r="S85" s="97"/>
      <c r="T85" s="97"/>
      <c r="U85" s="97"/>
      <c r="V85" s="97"/>
      <c r="W85" s="97"/>
      <c r="X85" s="97"/>
      <c r="Y85" s="97"/>
      <c r="Z85" s="97"/>
      <c r="AA85" s="98"/>
    </row>
    <row r="86" spans="1:27" s="71" customFormat="1" ht="20.100000000000001" customHeight="1">
      <c r="A86" s="70">
        <f>IF(B86&lt;&gt;"",COUNTA($B$19:B86),"")</f>
        <v>67</v>
      </c>
      <c r="B86" s="80" t="s">
        <v>93</v>
      </c>
      <c r="C86" s="165">
        <v>119.9</v>
      </c>
      <c r="D86" s="165">
        <v>77.56</v>
      </c>
      <c r="E86" s="165">
        <v>87.44</v>
      </c>
      <c r="F86" s="165">
        <v>90.97</v>
      </c>
      <c r="G86" s="165">
        <v>78.84</v>
      </c>
      <c r="H86" s="165">
        <v>88.16</v>
      </c>
      <c r="I86" s="165">
        <v>98.41</v>
      </c>
      <c r="J86" s="165">
        <v>89.77</v>
      </c>
      <c r="K86" s="165">
        <v>86.58</v>
      </c>
      <c r="L86" s="165">
        <v>83.64</v>
      </c>
      <c r="M86" s="165" t="s">
        <v>8</v>
      </c>
      <c r="N86" s="165">
        <v>42.31</v>
      </c>
      <c r="O86" s="95"/>
      <c r="P86" s="95"/>
      <c r="Q86" s="95"/>
      <c r="R86" s="95"/>
      <c r="S86" s="95"/>
      <c r="T86" s="95"/>
      <c r="U86" s="95"/>
      <c r="V86" s="95"/>
      <c r="W86" s="95"/>
      <c r="X86" s="95"/>
      <c r="Y86" s="95"/>
      <c r="Z86" s="95"/>
      <c r="AA86" s="96"/>
    </row>
    <row r="87" spans="1:27" s="71" customFormat="1" ht="20.100000000000001" customHeight="1">
      <c r="A87" s="70">
        <f>IF(B87&lt;&gt;"",COUNTA($B$19:B87),"")</f>
        <v>68</v>
      </c>
      <c r="B87" s="80" t="s">
        <v>94</v>
      </c>
      <c r="C87" s="165">
        <v>1973.44</v>
      </c>
      <c r="D87" s="165">
        <v>2150.6</v>
      </c>
      <c r="E87" s="165">
        <v>1457.25</v>
      </c>
      <c r="F87" s="165">
        <v>1391.12</v>
      </c>
      <c r="G87" s="165">
        <v>1428.38</v>
      </c>
      <c r="H87" s="165">
        <v>1331.47</v>
      </c>
      <c r="I87" s="165">
        <v>1376.56</v>
      </c>
      <c r="J87" s="165">
        <v>1359.39</v>
      </c>
      <c r="K87" s="165">
        <v>1460.39</v>
      </c>
      <c r="L87" s="165">
        <v>1711.86</v>
      </c>
      <c r="M87" s="165">
        <v>47.66</v>
      </c>
      <c r="N87" s="165">
        <v>446.58</v>
      </c>
      <c r="O87" s="95"/>
      <c r="P87" s="95"/>
      <c r="Q87" s="95"/>
      <c r="R87" s="95"/>
      <c r="S87" s="95"/>
      <c r="T87" s="95"/>
      <c r="U87" s="95"/>
      <c r="V87" s="95"/>
      <c r="W87" s="95"/>
      <c r="X87" s="95"/>
      <c r="Y87" s="95"/>
      <c r="Z87" s="95"/>
      <c r="AA87" s="96"/>
    </row>
    <row r="88" spans="1:27" s="71" customFormat="1" ht="20.100000000000001" customHeight="1">
      <c r="A88" s="70">
        <f>IF(B88&lt;&gt;"",COUNTA($B$19:B88),"")</f>
        <v>69</v>
      </c>
      <c r="B88" s="80" t="s">
        <v>95</v>
      </c>
      <c r="C88" s="165">
        <v>1944.38</v>
      </c>
      <c r="D88" s="165">
        <v>2120.85</v>
      </c>
      <c r="E88" s="165">
        <v>816.63</v>
      </c>
      <c r="F88" s="165">
        <v>697.8</v>
      </c>
      <c r="G88" s="165">
        <v>644.12</v>
      </c>
      <c r="H88" s="165">
        <v>653.05999999999995</v>
      </c>
      <c r="I88" s="165">
        <v>769.6</v>
      </c>
      <c r="J88" s="165">
        <v>716.41</v>
      </c>
      <c r="K88" s="165">
        <v>879.9</v>
      </c>
      <c r="L88" s="165">
        <v>1155.3499999999999</v>
      </c>
      <c r="M88" s="165">
        <v>249.58</v>
      </c>
      <c r="N88" s="165">
        <v>938.2</v>
      </c>
      <c r="O88" s="95"/>
      <c r="P88" s="95"/>
      <c r="Q88" s="95"/>
      <c r="R88" s="95"/>
      <c r="S88" s="95"/>
      <c r="T88" s="95"/>
      <c r="U88" s="95"/>
      <c r="V88" s="95"/>
      <c r="W88" s="95"/>
      <c r="X88" s="95"/>
      <c r="Y88" s="95"/>
      <c r="Z88" s="95"/>
      <c r="AA88" s="96"/>
    </row>
    <row r="89" spans="1:27" s="87" customFormat="1" ht="24.95" customHeight="1">
      <c r="A89" s="69">
        <f>IF(B89&lt;&gt;"",COUNTA($B$19:B89),"")</f>
        <v>70</v>
      </c>
      <c r="B89" s="81" t="s">
        <v>96</v>
      </c>
      <c r="C89" s="166">
        <v>1833.01</v>
      </c>
      <c r="D89" s="166">
        <v>2065.6799999999998</v>
      </c>
      <c r="E89" s="166">
        <v>734.41</v>
      </c>
      <c r="F89" s="166">
        <v>623.03</v>
      </c>
      <c r="G89" s="166">
        <v>587.91</v>
      </c>
      <c r="H89" s="166">
        <v>571.38</v>
      </c>
      <c r="I89" s="166">
        <v>671.41</v>
      </c>
      <c r="J89" s="166">
        <v>626.92999999999995</v>
      </c>
      <c r="K89" s="166">
        <v>793.32</v>
      </c>
      <c r="L89" s="166">
        <v>1071.71</v>
      </c>
      <c r="M89" s="166">
        <v>249.68</v>
      </c>
      <c r="N89" s="166">
        <v>895.9</v>
      </c>
      <c r="O89" s="97"/>
      <c r="P89" s="97"/>
      <c r="Q89" s="97"/>
      <c r="R89" s="97"/>
      <c r="S89" s="97"/>
      <c r="T89" s="97"/>
      <c r="U89" s="97"/>
      <c r="V89" s="97"/>
      <c r="W89" s="97"/>
      <c r="X89" s="97"/>
      <c r="Y89" s="97"/>
      <c r="Z89" s="97"/>
      <c r="AA89" s="98"/>
    </row>
    <row r="90" spans="1:27" s="87" customFormat="1" ht="18" customHeight="1">
      <c r="A90" s="69">
        <f>IF(B90&lt;&gt;"",COUNTA($B$19:B90),"")</f>
        <v>71</v>
      </c>
      <c r="B90" s="78" t="s">
        <v>97</v>
      </c>
      <c r="C90" s="164">
        <v>116.48</v>
      </c>
      <c r="D90" s="164">
        <v>107.95</v>
      </c>
      <c r="E90" s="164">
        <v>60.21</v>
      </c>
      <c r="F90" s="164">
        <v>24.46</v>
      </c>
      <c r="G90" s="164">
        <v>41.69</v>
      </c>
      <c r="H90" s="164">
        <v>63.77</v>
      </c>
      <c r="I90" s="164">
        <v>46.53</v>
      </c>
      <c r="J90" s="164">
        <v>56.57</v>
      </c>
      <c r="K90" s="164">
        <v>95.24</v>
      </c>
      <c r="L90" s="164">
        <v>71.05</v>
      </c>
      <c r="M90" s="164">
        <v>0.57999999999999996</v>
      </c>
      <c r="N90" s="164">
        <v>57.91</v>
      </c>
      <c r="O90" s="97"/>
      <c r="P90" s="97"/>
      <c r="Q90" s="97"/>
      <c r="R90" s="97"/>
      <c r="S90" s="97"/>
      <c r="T90" s="97"/>
      <c r="U90" s="97"/>
      <c r="V90" s="97"/>
      <c r="W90" s="97"/>
      <c r="X90" s="97"/>
      <c r="Y90" s="97"/>
      <c r="Z90" s="97"/>
      <c r="AA90" s="98"/>
    </row>
    <row r="91" spans="1:27" ht="11.1" customHeight="1">
      <c r="A91" s="69">
        <f>IF(B91&lt;&gt;"",COUNTA($B$19:B91),"")</f>
        <v>72</v>
      </c>
      <c r="B91" s="78" t="s">
        <v>98</v>
      </c>
      <c r="C91" s="164">
        <v>77.03</v>
      </c>
      <c r="D91" s="164">
        <v>70.08</v>
      </c>
      <c r="E91" s="164">
        <v>46.89</v>
      </c>
      <c r="F91" s="164">
        <v>55.79</v>
      </c>
      <c r="G91" s="164">
        <v>37.020000000000003</v>
      </c>
      <c r="H91" s="164">
        <v>56.98</v>
      </c>
      <c r="I91" s="164">
        <v>49.86</v>
      </c>
      <c r="J91" s="164">
        <v>50.47</v>
      </c>
      <c r="K91" s="164">
        <v>40.130000000000003</v>
      </c>
      <c r="L91" s="164">
        <v>40.770000000000003</v>
      </c>
      <c r="M91" s="164">
        <v>1.31</v>
      </c>
      <c r="N91" s="164">
        <v>30.98</v>
      </c>
    </row>
  </sheetData>
  <mergeCells count="28">
    <mergeCell ref="C55:H55"/>
    <mergeCell ref="I55:N55"/>
    <mergeCell ref="I4:L5"/>
    <mergeCell ref="M4:M16"/>
    <mergeCell ref="N4:N16"/>
    <mergeCell ref="H6:H13"/>
    <mergeCell ref="I6:I13"/>
    <mergeCell ref="K6:K13"/>
    <mergeCell ref="L6:L13"/>
    <mergeCell ref="F6:F13"/>
    <mergeCell ref="G6:G13"/>
    <mergeCell ref="J6:J13"/>
    <mergeCell ref="I14:L16"/>
    <mergeCell ref="F4:H5"/>
    <mergeCell ref="I18:N18"/>
    <mergeCell ref="F14:H16"/>
    <mergeCell ref="A2:B3"/>
    <mergeCell ref="C2:H3"/>
    <mergeCell ref="I2:N3"/>
    <mergeCell ref="A1:B1"/>
    <mergeCell ref="C1:H1"/>
    <mergeCell ref="I1:N1"/>
    <mergeCell ref="C18:H18"/>
    <mergeCell ref="A4:A16"/>
    <mergeCell ref="B4:B16"/>
    <mergeCell ref="C4:C16"/>
    <mergeCell ref="D4:D16"/>
    <mergeCell ref="E4:E1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N204"/>
  <sheetViews>
    <sheetView zoomScale="140" zoomScaleNormal="140" workbookViewId="0">
      <pane xSplit="2" ySplit="17" topLeftCell="C18" activePane="bottomRight" state="frozen"/>
      <selection activeCell="C19" sqref="C19:G19"/>
      <selection pane="topRight" activeCell="C19" sqref="C19:G19"/>
      <selection pane="bottomLeft" activeCell="C19" sqref="C19:G19"/>
      <selection pane="bottomRight" activeCell="C18" sqref="C18:H18"/>
    </sheetView>
  </sheetViews>
  <sheetFormatPr baseColWidth="10" defaultColWidth="11.42578125" defaultRowHeight="15.75" customHeight="1"/>
  <cols>
    <col min="1" max="1" width="3.5703125" style="137" customWidth="1"/>
    <col min="2" max="2" width="36.5703125" style="123" customWidth="1"/>
    <col min="3" max="4" width="8.5703125" style="123" customWidth="1"/>
    <col min="5" max="5" width="8.42578125" style="134" customWidth="1"/>
    <col min="6" max="6" width="8.5703125" style="135" customWidth="1"/>
    <col min="7" max="7" width="8.5703125" style="123" customWidth="1"/>
    <col min="8" max="8" width="8.42578125" style="123" customWidth="1"/>
    <col min="9" max="9" width="10.5703125" style="123" customWidth="1"/>
    <col min="10" max="10" width="9.5703125" style="123" customWidth="1"/>
    <col min="11" max="11" width="10.5703125" style="123" customWidth="1"/>
    <col min="12" max="12" width="9.5703125" style="123" customWidth="1"/>
    <col min="13" max="13" width="10.5703125" style="123" customWidth="1"/>
    <col min="14" max="16384" width="11.42578125" style="123"/>
  </cols>
  <sheetData>
    <row r="1" spans="1:13" s="122" customFormat="1" ht="35.1" customHeight="1">
      <c r="A1" s="241" t="s">
        <v>57</v>
      </c>
      <c r="B1" s="242"/>
      <c r="C1" s="239" t="str">
        <f>"Auszahlungen und Einzahlungen der Kreisverwaltungen, Amtsverwaltungen und kreisangehörigen Gemeinden "&amp;Deckblatt!A7&amp;"
nach Arten und Kreisen"</f>
        <v>Auszahlungen und Einzahlungen der Kreisverwaltungen, Amtsverwaltungen und kreisangehörigen Gemeinden 2022
nach Arten und Kreisen</v>
      </c>
      <c r="D1" s="239"/>
      <c r="E1" s="239"/>
      <c r="F1" s="239"/>
      <c r="G1" s="239"/>
      <c r="H1" s="240"/>
      <c r="I1" s="238" t="str">
        <f>"Auszahlungen und Einzahlungen der Kreisverwaltungen, Amtsverwaltungen und kreisangehörigen Gemeinden "&amp;Deckblatt!A7&amp;"
 nach Arten und Kreisen"</f>
        <v>Auszahlungen und Einzahlungen der Kreisverwaltungen, Amtsverwaltungen und kreisangehörigen Gemeinden 2022
 nach Arten und Kreisen</v>
      </c>
      <c r="J1" s="239"/>
      <c r="K1" s="239"/>
      <c r="L1" s="239"/>
      <c r="M1" s="240"/>
    </row>
    <row r="2" spans="1:13" s="122" customFormat="1" ht="15" customHeight="1">
      <c r="A2" s="241"/>
      <c r="B2" s="242"/>
      <c r="C2" s="239"/>
      <c r="D2" s="239"/>
      <c r="E2" s="239"/>
      <c r="F2" s="239"/>
      <c r="G2" s="239"/>
      <c r="H2" s="240"/>
      <c r="I2" s="238"/>
      <c r="J2" s="239"/>
      <c r="K2" s="239"/>
      <c r="L2" s="239"/>
      <c r="M2" s="240"/>
    </row>
    <row r="3" spans="1:13" s="122" customFormat="1" ht="15" customHeight="1">
      <c r="A3" s="241"/>
      <c r="B3" s="242"/>
      <c r="C3" s="239"/>
      <c r="D3" s="239"/>
      <c r="E3" s="239"/>
      <c r="F3" s="239"/>
      <c r="G3" s="239"/>
      <c r="H3" s="240"/>
      <c r="I3" s="238"/>
      <c r="J3" s="239"/>
      <c r="K3" s="239"/>
      <c r="L3" s="239"/>
      <c r="M3" s="240"/>
    </row>
    <row r="4" spans="1:13" ht="11.1" customHeight="1">
      <c r="A4" s="246" t="s">
        <v>28</v>
      </c>
      <c r="B4" s="245" t="s">
        <v>116</v>
      </c>
      <c r="C4" s="244" t="s">
        <v>591</v>
      </c>
      <c r="D4" s="243" t="s">
        <v>2</v>
      </c>
      <c r="E4" s="243"/>
      <c r="F4" s="243"/>
      <c r="G4" s="243"/>
      <c r="H4" s="247"/>
      <c r="I4" s="250" t="s">
        <v>2</v>
      </c>
      <c r="J4" s="243"/>
      <c r="K4" s="243"/>
      <c r="L4" s="243"/>
      <c r="M4" s="247"/>
    </row>
    <row r="5" spans="1:13" ht="11.1" customHeight="1">
      <c r="A5" s="246"/>
      <c r="B5" s="245"/>
      <c r="C5" s="244"/>
      <c r="D5" s="251" t="s">
        <v>592</v>
      </c>
      <c r="E5" s="251" t="s">
        <v>593</v>
      </c>
      <c r="F5" s="251" t="s">
        <v>594</v>
      </c>
      <c r="G5" s="255" t="s">
        <v>595</v>
      </c>
      <c r="H5" s="253" t="s">
        <v>596</v>
      </c>
      <c r="I5" s="259" t="s">
        <v>597</v>
      </c>
      <c r="J5" s="255" t="s">
        <v>596</v>
      </c>
      <c r="K5" s="255" t="s">
        <v>598</v>
      </c>
      <c r="L5" s="255" t="s">
        <v>596</v>
      </c>
      <c r="M5" s="253" t="s">
        <v>599</v>
      </c>
    </row>
    <row r="6" spans="1:13" ht="11.1" customHeight="1">
      <c r="A6" s="246"/>
      <c r="B6" s="245"/>
      <c r="C6" s="244"/>
      <c r="D6" s="257"/>
      <c r="E6" s="252"/>
      <c r="F6" s="257"/>
      <c r="G6" s="258"/>
      <c r="H6" s="254"/>
      <c r="I6" s="260"/>
      <c r="J6" s="256"/>
      <c r="K6" s="258"/>
      <c r="L6" s="256"/>
      <c r="M6" s="262"/>
    </row>
    <row r="7" spans="1:13" ht="11.1" customHeight="1">
      <c r="A7" s="246"/>
      <c r="B7" s="245"/>
      <c r="C7" s="244"/>
      <c r="D7" s="257"/>
      <c r="E7" s="244" t="s">
        <v>600</v>
      </c>
      <c r="F7" s="257"/>
      <c r="G7" s="258"/>
      <c r="H7" s="247" t="s">
        <v>60</v>
      </c>
      <c r="I7" s="260"/>
      <c r="J7" s="243" t="s">
        <v>61</v>
      </c>
      <c r="K7" s="258"/>
      <c r="L7" s="243" t="s">
        <v>62</v>
      </c>
      <c r="M7" s="262"/>
    </row>
    <row r="8" spans="1:13" ht="11.1" customHeight="1">
      <c r="A8" s="246"/>
      <c r="B8" s="245"/>
      <c r="C8" s="244"/>
      <c r="D8" s="257"/>
      <c r="E8" s="244"/>
      <c r="F8" s="257"/>
      <c r="G8" s="258"/>
      <c r="H8" s="247"/>
      <c r="I8" s="260"/>
      <c r="J8" s="243"/>
      <c r="K8" s="258"/>
      <c r="L8" s="243"/>
      <c r="M8" s="262"/>
    </row>
    <row r="9" spans="1:13" ht="11.1" customHeight="1">
      <c r="A9" s="246"/>
      <c r="B9" s="245"/>
      <c r="C9" s="244"/>
      <c r="D9" s="257"/>
      <c r="E9" s="244"/>
      <c r="F9" s="257"/>
      <c r="G9" s="258"/>
      <c r="H9" s="247"/>
      <c r="I9" s="260"/>
      <c r="J9" s="243"/>
      <c r="K9" s="258"/>
      <c r="L9" s="243"/>
      <c r="M9" s="262"/>
    </row>
    <row r="10" spans="1:13" ht="11.1" customHeight="1">
      <c r="A10" s="246"/>
      <c r="B10" s="245"/>
      <c r="C10" s="244"/>
      <c r="D10" s="257"/>
      <c r="E10" s="244"/>
      <c r="F10" s="257"/>
      <c r="G10" s="258"/>
      <c r="H10" s="247"/>
      <c r="I10" s="260"/>
      <c r="J10" s="243"/>
      <c r="K10" s="258"/>
      <c r="L10" s="243"/>
      <c r="M10" s="262"/>
    </row>
    <row r="11" spans="1:13" ht="11.1" customHeight="1">
      <c r="A11" s="246"/>
      <c r="B11" s="245"/>
      <c r="C11" s="244"/>
      <c r="D11" s="257"/>
      <c r="E11" s="244"/>
      <c r="F11" s="257"/>
      <c r="G11" s="258"/>
      <c r="H11" s="247"/>
      <c r="I11" s="260"/>
      <c r="J11" s="243"/>
      <c r="K11" s="258"/>
      <c r="L11" s="243"/>
      <c r="M11" s="262"/>
    </row>
    <row r="12" spans="1:13" ht="11.1" customHeight="1">
      <c r="A12" s="246"/>
      <c r="B12" s="245"/>
      <c r="C12" s="244"/>
      <c r="D12" s="257"/>
      <c r="E12" s="244"/>
      <c r="F12" s="257"/>
      <c r="G12" s="258"/>
      <c r="H12" s="247"/>
      <c r="I12" s="260"/>
      <c r="J12" s="243"/>
      <c r="K12" s="258"/>
      <c r="L12" s="243"/>
      <c r="M12" s="262"/>
    </row>
    <row r="13" spans="1:13" ht="11.1" customHeight="1">
      <c r="A13" s="246"/>
      <c r="B13" s="245"/>
      <c r="C13" s="244"/>
      <c r="D13" s="257"/>
      <c r="E13" s="244"/>
      <c r="F13" s="257"/>
      <c r="G13" s="258"/>
      <c r="H13" s="247"/>
      <c r="I13" s="260"/>
      <c r="J13" s="243"/>
      <c r="K13" s="258"/>
      <c r="L13" s="243"/>
      <c r="M13" s="262"/>
    </row>
    <row r="14" spans="1:13" ht="11.1" customHeight="1">
      <c r="A14" s="246"/>
      <c r="B14" s="245"/>
      <c r="C14" s="244"/>
      <c r="D14" s="257"/>
      <c r="E14" s="244"/>
      <c r="F14" s="257"/>
      <c r="G14" s="258"/>
      <c r="H14" s="247"/>
      <c r="I14" s="260"/>
      <c r="J14" s="243"/>
      <c r="K14" s="258"/>
      <c r="L14" s="243"/>
      <c r="M14" s="262"/>
    </row>
    <row r="15" spans="1:13" s="124" customFormat="1" ht="11.1" customHeight="1">
      <c r="A15" s="246"/>
      <c r="B15" s="245"/>
      <c r="C15" s="244"/>
      <c r="D15" s="257"/>
      <c r="E15" s="244"/>
      <c r="F15" s="257"/>
      <c r="G15" s="258"/>
      <c r="H15" s="247"/>
      <c r="I15" s="260"/>
      <c r="J15" s="243"/>
      <c r="K15" s="258"/>
      <c r="L15" s="243"/>
      <c r="M15" s="262"/>
    </row>
    <row r="16" spans="1:13" s="124" customFormat="1" ht="11.1" customHeight="1">
      <c r="A16" s="246"/>
      <c r="B16" s="245"/>
      <c r="C16" s="244"/>
      <c r="D16" s="252"/>
      <c r="E16" s="244"/>
      <c r="F16" s="252"/>
      <c r="G16" s="256"/>
      <c r="H16" s="247"/>
      <c r="I16" s="261"/>
      <c r="J16" s="243"/>
      <c r="K16" s="256"/>
      <c r="L16" s="243"/>
      <c r="M16" s="254"/>
    </row>
    <row r="17" spans="1:14" s="138" customFormat="1" ht="11.45" customHeight="1">
      <c r="A17" s="113">
        <v>1</v>
      </c>
      <c r="B17" s="114">
        <v>2</v>
      </c>
      <c r="C17" s="115">
        <v>3</v>
      </c>
      <c r="D17" s="115">
        <v>4</v>
      </c>
      <c r="E17" s="116">
        <v>5</v>
      </c>
      <c r="F17" s="115">
        <v>6</v>
      </c>
      <c r="G17" s="117">
        <v>7</v>
      </c>
      <c r="H17" s="118">
        <v>8</v>
      </c>
      <c r="I17" s="119">
        <v>9</v>
      </c>
      <c r="J17" s="117">
        <v>10</v>
      </c>
      <c r="K17" s="117">
        <v>11</v>
      </c>
      <c r="L17" s="120">
        <v>12</v>
      </c>
      <c r="M17" s="121">
        <v>13</v>
      </c>
    </row>
    <row r="18" spans="1:14" ht="20.100000000000001" customHeight="1">
      <c r="A18" s="139"/>
      <c r="B18" s="140"/>
      <c r="C18" s="248" t="s">
        <v>969</v>
      </c>
      <c r="D18" s="249"/>
      <c r="E18" s="249"/>
      <c r="F18" s="249"/>
      <c r="G18" s="249"/>
      <c r="H18" s="249"/>
      <c r="I18" s="249" t="s">
        <v>969</v>
      </c>
      <c r="J18" s="249"/>
      <c r="K18" s="249"/>
      <c r="L18" s="249"/>
      <c r="M18" s="249"/>
    </row>
    <row r="19" spans="1:14" ht="11.1" customHeight="1">
      <c r="A19" s="69">
        <f>IF(B19&lt;&gt;"",COUNTA($B19:B$19),"")</f>
        <v>1</v>
      </c>
      <c r="B19" s="125" t="s">
        <v>70</v>
      </c>
      <c r="C19" s="161">
        <v>1051904</v>
      </c>
      <c r="D19" s="161">
        <v>196178</v>
      </c>
      <c r="E19" s="161">
        <v>27905</v>
      </c>
      <c r="F19" s="161">
        <v>159717</v>
      </c>
      <c r="G19" s="161">
        <v>179908</v>
      </c>
      <c r="H19" s="161">
        <v>37444</v>
      </c>
      <c r="I19" s="161">
        <v>126699</v>
      </c>
      <c r="J19" s="161">
        <v>25890</v>
      </c>
      <c r="K19" s="161">
        <v>195920</v>
      </c>
      <c r="L19" s="161">
        <v>39040</v>
      </c>
      <c r="M19" s="161">
        <v>193482</v>
      </c>
      <c r="N19" s="99"/>
    </row>
    <row r="20" spans="1:14" ht="11.1" customHeight="1">
      <c r="A20" s="69">
        <f>IF(B20&lt;&gt;"",COUNTA($B$19:B20),"")</f>
        <v>2</v>
      </c>
      <c r="B20" s="125" t="s">
        <v>71</v>
      </c>
      <c r="C20" s="161">
        <v>723503</v>
      </c>
      <c r="D20" s="161">
        <v>153849</v>
      </c>
      <c r="E20" s="161">
        <v>13895</v>
      </c>
      <c r="F20" s="161">
        <v>109500</v>
      </c>
      <c r="G20" s="161">
        <v>129087</v>
      </c>
      <c r="H20" s="161">
        <v>26263</v>
      </c>
      <c r="I20" s="161">
        <v>94635</v>
      </c>
      <c r="J20" s="161">
        <v>9564</v>
      </c>
      <c r="K20" s="161">
        <v>136681</v>
      </c>
      <c r="L20" s="161">
        <v>16887</v>
      </c>
      <c r="M20" s="161">
        <v>99751</v>
      </c>
      <c r="N20" s="99"/>
    </row>
    <row r="21" spans="1:14" ht="21.6" customHeight="1">
      <c r="A21" s="69">
        <f>IF(B21&lt;&gt;"",COUNTA($B$19:B21),"")</f>
        <v>3</v>
      </c>
      <c r="B21" s="126" t="s">
        <v>628</v>
      </c>
      <c r="C21" s="161">
        <v>1128011</v>
      </c>
      <c r="D21" s="161">
        <v>213578</v>
      </c>
      <c r="E21" s="161" t="s">
        <v>8</v>
      </c>
      <c r="F21" s="161">
        <v>151553</v>
      </c>
      <c r="G21" s="161">
        <v>293715</v>
      </c>
      <c r="H21" s="161" t="s">
        <v>8</v>
      </c>
      <c r="I21" s="161">
        <v>117999</v>
      </c>
      <c r="J21" s="161" t="s">
        <v>8</v>
      </c>
      <c r="K21" s="161">
        <v>207636</v>
      </c>
      <c r="L21" s="161" t="s">
        <v>8</v>
      </c>
      <c r="M21" s="161">
        <v>143529</v>
      </c>
      <c r="N21" s="99"/>
    </row>
    <row r="22" spans="1:14" ht="11.1" customHeight="1">
      <c r="A22" s="69">
        <f>IF(B22&lt;&gt;"",COUNTA($B$19:B22),"")</f>
        <v>4</v>
      </c>
      <c r="B22" s="125" t="s">
        <v>72</v>
      </c>
      <c r="C22" s="161">
        <v>14861</v>
      </c>
      <c r="D22" s="161">
        <v>2837</v>
      </c>
      <c r="E22" s="161">
        <v>95</v>
      </c>
      <c r="F22" s="161">
        <v>1020</v>
      </c>
      <c r="G22" s="161">
        <v>3197</v>
      </c>
      <c r="H22" s="161">
        <v>1776</v>
      </c>
      <c r="I22" s="161">
        <v>3207</v>
      </c>
      <c r="J22" s="161">
        <v>2040</v>
      </c>
      <c r="K22" s="161">
        <v>2166</v>
      </c>
      <c r="L22" s="161">
        <v>108</v>
      </c>
      <c r="M22" s="161">
        <v>2435</v>
      </c>
      <c r="N22" s="99"/>
    </row>
    <row r="23" spans="1:14" ht="11.1" customHeight="1">
      <c r="A23" s="69">
        <f>IF(B23&lt;&gt;"",COUNTA($B$19:B23),"")</f>
        <v>5</v>
      </c>
      <c r="B23" s="125" t="s">
        <v>73</v>
      </c>
      <c r="C23" s="161">
        <v>2379244</v>
      </c>
      <c r="D23" s="161">
        <v>507186</v>
      </c>
      <c r="E23" s="161">
        <v>104415</v>
      </c>
      <c r="F23" s="161">
        <v>387002</v>
      </c>
      <c r="G23" s="161">
        <v>399234</v>
      </c>
      <c r="H23" s="161">
        <v>62115</v>
      </c>
      <c r="I23" s="161">
        <v>264248</v>
      </c>
      <c r="J23" s="161">
        <v>36354</v>
      </c>
      <c r="K23" s="161">
        <v>412579</v>
      </c>
      <c r="L23" s="161">
        <v>58915</v>
      </c>
      <c r="M23" s="161">
        <v>408995</v>
      </c>
      <c r="N23" s="99"/>
    </row>
    <row r="24" spans="1:14" ht="11.1" customHeight="1">
      <c r="A24" s="69">
        <f>IF(B24&lt;&gt;"",COUNTA($B$19:B24),"")</f>
        <v>6</v>
      </c>
      <c r="B24" s="125" t="s">
        <v>74</v>
      </c>
      <c r="C24" s="161">
        <v>1271368</v>
      </c>
      <c r="D24" s="161">
        <v>246531</v>
      </c>
      <c r="E24" s="161">
        <v>4085</v>
      </c>
      <c r="F24" s="161">
        <v>207594</v>
      </c>
      <c r="G24" s="161">
        <v>202139</v>
      </c>
      <c r="H24" s="161">
        <v>3639</v>
      </c>
      <c r="I24" s="161">
        <v>147421</v>
      </c>
      <c r="J24" s="161">
        <v>147</v>
      </c>
      <c r="K24" s="161">
        <v>218522</v>
      </c>
      <c r="L24" s="161">
        <v>3491</v>
      </c>
      <c r="M24" s="161">
        <v>249160</v>
      </c>
      <c r="N24" s="99"/>
    </row>
    <row r="25" spans="1:14" s="128" customFormat="1" ht="18" customHeight="1">
      <c r="A25" s="70">
        <f>IF(B25&lt;&gt;"",COUNTA($B$19:B25),"")</f>
        <v>7</v>
      </c>
      <c r="B25" s="127" t="s">
        <v>75</v>
      </c>
      <c r="C25" s="162">
        <v>4026156</v>
      </c>
      <c r="D25" s="162">
        <v>827097</v>
      </c>
      <c r="E25" s="162">
        <v>142225</v>
      </c>
      <c r="F25" s="162">
        <v>601197</v>
      </c>
      <c r="G25" s="162">
        <v>803004</v>
      </c>
      <c r="H25" s="162">
        <v>123959</v>
      </c>
      <c r="I25" s="162">
        <v>459368</v>
      </c>
      <c r="J25" s="162">
        <v>73701</v>
      </c>
      <c r="K25" s="162">
        <v>736459</v>
      </c>
      <c r="L25" s="162">
        <v>111459</v>
      </c>
      <c r="M25" s="162">
        <v>599031</v>
      </c>
      <c r="N25" s="100"/>
    </row>
    <row r="26" spans="1:14" ht="21.6" customHeight="1">
      <c r="A26" s="69">
        <f>IF(B26&lt;&gt;"",COUNTA($B$19:B26),"")</f>
        <v>8</v>
      </c>
      <c r="B26" s="126" t="s">
        <v>76</v>
      </c>
      <c r="C26" s="161">
        <v>970814</v>
      </c>
      <c r="D26" s="161">
        <v>141245</v>
      </c>
      <c r="E26" s="161">
        <v>1425</v>
      </c>
      <c r="F26" s="161">
        <v>163213</v>
      </c>
      <c r="G26" s="161">
        <v>146120</v>
      </c>
      <c r="H26" s="161">
        <v>42740</v>
      </c>
      <c r="I26" s="161">
        <v>101415</v>
      </c>
      <c r="J26" s="161">
        <v>16545</v>
      </c>
      <c r="K26" s="161">
        <v>115965</v>
      </c>
      <c r="L26" s="161">
        <v>23908</v>
      </c>
      <c r="M26" s="161">
        <v>302857</v>
      </c>
      <c r="N26" s="99"/>
    </row>
    <row r="27" spans="1:14" ht="11.1" customHeight="1">
      <c r="A27" s="69">
        <f>IF(B27&lt;&gt;"",COUNTA($B$19:B27),"")</f>
        <v>9</v>
      </c>
      <c r="B27" s="125" t="s">
        <v>77</v>
      </c>
      <c r="C27" s="161">
        <v>506418</v>
      </c>
      <c r="D27" s="161">
        <v>58453</v>
      </c>
      <c r="E27" s="161">
        <v>717</v>
      </c>
      <c r="F27" s="161">
        <v>81588</v>
      </c>
      <c r="G27" s="161">
        <v>93725</v>
      </c>
      <c r="H27" s="161">
        <v>20223</v>
      </c>
      <c r="I27" s="161">
        <v>62580</v>
      </c>
      <c r="J27" s="161">
        <v>12798</v>
      </c>
      <c r="K27" s="161">
        <v>83861</v>
      </c>
      <c r="L27" s="161">
        <v>19756</v>
      </c>
      <c r="M27" s="161">
        <v>126211</v>
      </c>
      <c r="N27" s="99"/>
    </row>
    <row r="28" spans="1:14" ht="11.1" customHeight="1">
      <c r="A28" s="69">
        <f>IF(B28&lt;&gt;"",COUNTA($B$19:B28),"")</f>
        <v>10</v>
      </c>
      <c r="B28" s="125" t="s">
        <v>78</v>
      </c>
      <c r="C28" s="161">
        <v>244</v>
      </c>
      <c r="D28" s="161">
        <v>43</v>
      </c>
      <c r="E28" s="161" t="s">
        <v>8</v>
      </c>
      <c r="F28" s="161" t="s">
        <v>8</v>
      </c>
      <c r="G28" s="161">
        <v>8</v>
      </c>
      <c r="H28" s="161" t="s">
        <v>8</v>
      </c>
      <c r="I28" s="161" t="s">
        <v>8</v>
      </c>
      <c r="J28" s="161" t="s">
        <v>8</v>
      </c>
      <c r="K28" s="161">
        <v>15</v>
      </c>
      <c r="L28" s="161" t="s">
        <v>8</v>
      </c>
      <c r="M28" s="161">
        <v>179</v>
      </c>
      <c r="N28" s="99"/>
    </row>
    <row r="29" spans="1:14" ht="11.1" customHeight="1">
      <c r="A29" s="69">
        <f>IF(B29&lt;&gt;"",COUNTA($B$19:B29),"")</f>
        <v>11</v>
      </c>
      <c r="B29" s="125" t="s">
        <v>79</v>
      </c>
      <c r="C29" s="161">
        <v>98191</v>
      </c>
      <c r="D29" s="161">
        <v>15202</v>
      </c>
      <c r="E29" s="161">
        <v>9153</v>
      </c>
      <c r="F29" s="161">
        <v>8895</v>
      </c>
      <c r="G29" s="161">
        <v>13657</v>
      </c>
      <c r="H29" s="161">
        <v>34</v>
      </c>
      <c r="I29" s="161">
        <v>2203</v>
      </c>
      <c r="J29" s="161" t="s">
        <v>8</v>
      </c>
      <c r="K29" s="161">
        <v>42786</v>
      </c>
      <c r="L29" s="161">
        <v>290</v>
      </c>
      <c r="M29" s="161">
        <v>15448</v>
      </c>
      <c r="N29" s="99"/>
    </row>
    <row r="30" spans="1:14" ht="11.1" customHeight="1">
      <c r="A30" s="69">
        <f>IF(B30&lt;&gt;"",COUNTA($B$19:B30),"")</f>
        <v>12</v>
      </c>
      <c r="B30" s="125" t="s">
        <v>74</v>
      </c>
      <c r="C30" s="161">
        <v>12236</v>
      </c>
      <c r="D30" s="161">
        <v>4155</v>
      </c>
      <c r="E30" s="161" t="s">
        <v>8</v>
      </c>
      <c r="F30" s="161">
        <v>2474</v>
      </c>
      <c r="G30" s="161">
        <v>1816</v>
      </c>
      <c r="H30" s="161" t="s">
        <v>8</v>
      </c>
      <c r="I30" s="161">
        <v>563</v>
      </c>
      <c r="J30" s="161">
        <v>25</v>
      </c>
      <c r="K30" s="161">
        <v>165</v>
      </c>
      <c r="L30" s="161" t="s">
        <v>8</v>
      </c>
      <c r="M30" s="161">
        <v>3062</v>
      </c>
      <c r="N30" s="99"/>
    </row>
    <row r="31" spans="1:14" s="128" customFormat="1" ht="18" customHeight="1">
      <c r="A31" s="70">
        <f>IF(B31&lt;&gt;"",COUNTA($B$19:B31),"")</f>
        <v>13</v>
      </c>
      <c r="B31" s="127" t="s">
        <v>80</v>
      </c>
      <c r="C31" s="162">
        <v>1057013</v>
      </c>
      <c r="D31" s="162">
        <v>152334</v>
      </c>
      <c r="E31" s="162">
        <v>10578</v>
      </c>
      <c r="F31" s="162">
        <v>169633</v>
      </c>
      <c r="G31" s="162">
        <v>157968</v>
      </c>
      <c r="H31" s="162">
        <v>42774</v>
      </c>
      <c r="I31" s="162">
        <v>103054</v>
      </c>
      <c r="J31" s="162">
        <v>16520</v>
      </c>
      <c r="K31" s="162">
        <v>158600</v>
      </c>
      <c r="L31" s="162">
        <v>24198</v>
      </c>
      <c r="M31" s="162">
        <v>315422</v>
      </c>
      <c r="N31" s="100"/>
    </row>
    <row r="32" spans="1:14" s="128" customFormat="1" ht="18" customHeight="1">
      <c r="A32" s="70">
        <f>IF(B32&lt;&gt;"",COUNTA($B$19:B32),"")</f>
        <v>14</v>
      </c>
      <c r="B32" s="127" t="s">
        <v>81</v>
      </c>
      <c r="C32" s="162">
        <v>5083169</v>
      </c>
      <c r="D32" s="162">
        <v>979431</v>
      </c>
      <c r="E32" s="162">
        <v>152803</v>
      </c>
      <c r="F32" s="162">
        <v>770830</v>
      </c>
      <c r="G32" s="162">
        <v>960972</v>
      </c>
      <c r="H32" s="162">
        <v>166733</v>
      </c>
      <c r="I32" s="162">
        <v>562422</v>
      </c>
      <c r="J32" s="162">
        <v>90221</v>
      </c>
      <c r="K32" s="162">
        <v>895059</v>
      </c>
      <c r="L32" s="162">
        <v>135657</v>
      </c>
      <c r="M32" s="162">
        <v>914454</v>
      </c>
      <c r="N32" s="100"/>
    </row>
    <row r="33" spans="1:14" ht="11.1" customHeight="1">
      <c r="A33" s="69">
        <f>IF(B33&lt;&gt;"",COUNTA($B$19:B33),"")</f>
        <v>15</v>
      </c>
      <c r="B33" s="125" t="s">
        <v>82</v>
      </c>
      <c r="C33" s="161">
        <v>1219125</v>
      </c>
      <c r="D33" s="161">
        <v>231988</v>
      </c>
      <c r="E33" s="161">
        <v>70681</v>
      </c>
      <c r="F33" s="161">
        <v>209872</v>
      </c>
      <c r="G33" s="161">
        <v>213224</v>
      </c>
      <c r="H33" s="161">
        <v>53241</v>
      </c>
      <c r="I33" s="161">
        <v>158603</v>
      </c>
      <c r="J33" s="161">
        <v>56723</v>
      </c>
      <c r="K33" s="161">
        <v>209911</v>
      </c>
      <c r="L33" s="161">
        <v>58691</v>
      </c>
      <c r="M33" s="161">
        <v>195526</v>
      </c>
      <c r="N33" s="99"/>
    </row>
    <row r="34" spans="1:14" ht="11.1" customHeight="1">
      <c r="A34" s="69">
        <f>IF(B34&lt;&gt;"",COUNTA($B$19:B34),"")</f>
        <v>16</v>
      </c>
      <c r="B34" s="125" t="s">
        <v>83</v>
      </c>
      <c r="C34" s="161">
        <v>423811</v>
      </c>
      <c r="D34" s="161">
        <v>80675</v>
      </c>
      <c r="E34" s="161">
        <v>21875</v>
      </c>
      <c r="F34" s="161">
        <v>76906</v>
      </c>
      <c r="G34" s="161">
        <v>68194</v>
      </c>
      <c r="H34" s="161">
        <v>17986</v>
      </c>
      <c r="I34" s="161">
        <v>55073</v>
      </c>
      <c r="J34" s="161">
        <v>13030</v>
      </c>
      <c r="K34" s="161">
        <v>69466</v>
      </c>
      <c r="L34" s="161">
        <v>19915</v>
      </c>
      <c r="M34" s="161">
        <v>73498</v>
      </c>
      <c r="N34" s="99"/>
    </row>
    <row r="35" spans="1:14" ht="11.1" customHeight="1">
      <c r="A35" s="69">
        <f>IF(B35&lt;&gt;"",COUNTA($B$19:B35),"")</f>
        <v>17</v>
      </c>
      <c r="B35" s="125" t="s">
        <v>99</v>
      </c>
      <c r="C35" s="161">
        <v>519783</v>
      </c>
      <c r="D35" s="161">
        <v>94142</v>
      </c>
      <c r="E35" s="161">
        <v>30404</v>
      </c>
      <c r="F35" s="161">
        <v>92044</v>
      </c>
      <c r="G35" s="161">
        <v>92616</v>
      </c>
      <c r="H35" s="161">
        <v>22463</v>
      </c>
      <c r="I35" s="161">
        <v>70270</v>
      </c>
      <c r="J35" s="161">
        <v>31986</v>
      </c>
      <c r="K35" s="161">
        <v>90521</v>
      </c>
      <c r="L35" s="161">
        <v>27413</v>
      </c>
      <c r="M35" s="161">
        <v>80190</v>
      </c>
      <c r="N35" s="99"/>
    </row>
    <row r="36" spans="1:14" ht="11.1" customHeight="1">
      <c r="A36" s="69">
        <f>IF(B36&lt;&gt;"",COUNTA($B$19:B36),"")</f>
        <v>18</v>
      </c>
      <c r="B36" s="125" t="s">
        <v>100</v>
      </c>
      <c r="C36" s="161">
        <v>169799</v>
      </c>
      <c r="D36" s="161">
        <v>35555</v>
      </c>
      <c r="E36" s="161">
        <v>10302</v>
      </c>
      <c r="F36" s="161">
        <v>25483</v>
      </c>
      <c r="G36" s="161">
        <v>30918</v>
      </c>
      <c r="H36" s="161">
        <v>7406</v>
      </c>
      <c r="I36" s="161">
        <v>20376</v>
      </c>
      <c r="J36" s="161">
        <v>6221</v>
      </c>
      <c r="K36" s="161">
        <v>29647</v>
      </c>
      <c r="L36" s="161">
        <v>5317</v>
      </c>
      <c r="M36" s="161">
        <v>27820</v>
      </c>
      <c r="N36" s="99"/>
    </row>
    <row r="37" spans="1:14" ht="11.1" customHeight="1">
      <c r="A37" s="69">
        <f>IF(B37&lt;&gt;"",COUNTA($B$19:B37),"")</f>
        <v>19</v>
      </c>
      <c r="B37" s="125" t="s">
        <v>27</v>
      </c>
      <c r="C37" s="161">
        <v>786150</v>
      </c>
      <c r="D37" s="161">
        <v>174463</v>
      </c>
      <c r="E37" s="161">
        <v>40287</v>
      </c>
      <c r="F37" s="161">
        <v>110843</v>
      </c>
      <c r="G37" s="161">
        <v>142097</v>
      </c>
      <c r="H37" s="161">
        <v>32993</v>
      </c>
      <c r="I37" s="161">
        <v>88231</v>
      </c>
      <c r="J37" s="161">
        <v>13995</v>
      </c>
      <c r="K37" s="161">
        <v>159567</v>
      </c>
      <c r="L37" s="161">
        <v>24276</v>
      </c>
      <c r="M37" s="161">
        <v>110949</v>
      </c>
      <c r="N37" s="99"/>
    </row>
    <row r="38" spans="1:14" ht="21.6" customHeight="1">
      <c r="A38" s="69">
        <f>IF(B38&lt;&gt;"",COUNTA($B$19:B38),"")</f>
        <v>20</v>
      </c>
      <c r="B38" s="126" t="s">
        <v>601</v>
      </c>
      <c r="C38" s="161">
        <v>329069</v>
      </c>
      <c r="D38" s="161">
        <v>68419</v>
      </c>
      <c r="E38" s="161">
        <v>5071</v>
      </c>
      <c r="F38" s="161">
        <v>45014</v>
      </c>
      <c r="G38" s="161">
        <v>53264</v>
      </c>
      <c r="H38" s="161">
        <v>5895</v>
      </c>
      <c r="I38" s="161">
        <v>34847</v>
      </c>
      <c r="J38" s="161">
        <v>3487</v>
      </c>
      <c r="K38" s="161">
        <v>77535</v>
      </c>
      <c r="L38" s="161">
        <v>4702</v>
      </c>
      <c r="M38" s="161">
        <v>49990</v>
      </c>
      <c r="N38" s="99"/>
    </row>
    <row r="39" spans="1:14" ht="21.6" customHeight="1">
      <c r="A39" s="69">
        <f>IF(B39&lt;&gt;"",COUNTA($B$19:B39),"")</f>
        <v>21</v>
      </c>
      <c r="B39" s="126" t="s">
        <v>602</v>
      </c>
      <c r="C39" s="161">
        <v>875524</v>
      </c>
      <c r="D39" s="161">
        <v>173140</v>
      </c>
      <c r="E39" s="161">
        <v>10318</v>
      </c>
      <c r="F39" s="161">
        <v>147072</v>
      </c>
      <c r="G39" s="161">
        <v>156102</v>
      </c>
      <c r="H39" s="161">
        <v>10627</v>
      </c>
      <c r="I39" s="161">
        <v>102400</v>
      </c>
      <c r="J39" s="161">
        <v>174</v>
      </c>
      <c r="K39" s="161">
        <v>156081</v>
      </c>
      <c r="L39" s="161">
        <v>305</v>
      </c>
      <c r="M39" s="161">
        <v>140730</v>
      </c>
      <c r="N39" s="99"/>
    </row>
    <row r="40" spans="1:14" ht="21.6" customHeight="1">
      <c r="A40" s="69">
        <f>IF(B40&lt;&gt;"",COUNTA($B$19:B40),"")</f>
        <v>22</v>
      </c>
      <c r="B40" s="126" t="s">
        <v>603</v>
      </c>
      <c r="C40" s="161">
        <v>219294</v>
      </c>
      <c r="D40" s="161">
        <v>31973</v>
      </c>
      <c r="E40" s="161">
        <v>450</v>
      </c>
      <c r="F40" s="161">
        <v>19155</v>
      </c>
      <c r="G40" s="161">
        <v>110018</v>
      </c>
      <c r="H40" s="161" t="s">
        <v>8</v>
      </c>
      <c r="I40" s="161">
        <v>13976</v>
      </c>
      <c r="J40" s="161">
        <v>186</v>
      </c>
      <c r="K40" s="161">
        <v>28575</v>
      </c>
      <c r="L40" s="161">
        <v>283</v>
      </c>
      <c r="M40" s="161">
        <v>15597</v>
      </c>
      <c r="N40" s="99"/>
    </row>
    <row r="41" spans="1:14" ht="11.1" customHeight="1">
      <c r="A41" s="69">
        <f>IF(B41&lt;&gt;"",COUNTA($B$19:B41),"")</f>
        <v>23</v>
      </c>
      <c r="B41" s="125" t="s">
        <v>87</v>
      </c>
      <c r="C41" s="161">
        <v>224817</v>
      </c>
      <c r="D41" s="161">
        <v>72875</v>
      </c>
      <c r="E41" s="161">
        <v>15072</v>
      </c>
      <c r="F41" s="161">
        <v>26506</v>
      </c>
      <c r="G41" s="161">
        <v>30114</v>
      </c>
      <c r="H41" s="161">
        <v>3605</v>
      </c>
      <c r="I41" s="161">
        <v>16069</v>
      </c>
      <c r="J41" s="161">
        <v>2749</v>
      </c>
      <c r="K41" s="161">
        <v>50651</v>
      </c>
      <c r="L41" s="161">
        <v>6108</v>
      </c>
      <c r="M41" s="161">
        <v>28601</v>
      </c>
      <c r="N41" s="99"/>
    </row>
    <row r="42" spans="1:14" ht="11.1" customHeight="1">
      <c r="A42" s="69">
        <f>IF(B42&lt;&gt;"",COUNTA($B$19:B42),"")</f>
        <v>24</v>
      </c>
      <c r="B42" s="125" t="s">
        <v>88</v>
      </c>
      <c r="C42" s="161">
        <v>1993176</v>
      </c>
      <c r="D42" s="161">
        <v>396335</v>
      </c>
      <c r="E42" s="161">
        <v>24274</v>
      </c>
      <c r="F42" s="161">
        <v>325353</v>
      </c>
      <c r="G42" s="161">
        <v>359305</v>
      </c>
      <c r="H42" s="161">
        <v>25447</v>
      </c>
      <c r="I42" s="161">
        <v>226991</v>
      </c>
      <c r="J42" s="161">
        <v>9743</v>
      </c>
      <c r="K42" s="161">
        <v>338253</v>
      </c>
      <c r="L42" s="161">
        <v>17989</v>
      </c>
      <c r="M42" s="161">
        <v>346939</v>
      </c>
      <c r="N42" s="99"/>
    </row>
    <row r="43" spans="1:14" ht="11.1" customHeight="1">
      <c r="A43" s="69">
        <f>IF(B43&lt;&gt;"",COUNTA($B$19:B43),"")</f>
        <v>25</v>
      </c>
      <c r="B43" s="125" t="s">
        <v>74</v>
      </c>
      <c r="C43" s="161">
        <v>1271368</v>
      </c>
      <c r="D43" s="161">
        <v>246531</v>
      </c>
      <c r="E43" s="161">
        <v>4085</v>
      </c>
      <c r="F43" s="161">
        <v>207594</v>
      </c>
      <c r="G43" s="161">
        <v>202139</v>
      </c>
      <c r="H43" s="161">
        <v>3639</v>
      </c>
      <c r="I43" s="161">
        <v>147421</v>
      </c>
      <c r="J43" s="161">
        <v>147</v>
      </c>
      <c r="K43" s="161">
        <v>218522</v>
      </c>
      <c r="L43" s="161">
        <v>3491</v>
      </c>
      <c r="M43" s="161">
        <v>249160</v>
      </c>
      <c r="N43" s="99"/>
    </row>
    <row r="44" spans="1:14" s="128" customFormat="1" ht="18" customHeight="1">
      <c r="A44" s="70">
        <f>IF(B44&lt;&gt;"",COUNTA($B$19:B44),"")</f>
        <v>26</v>
      </c>
      <c r="B44" s="127" t="s">
        <v>89</v>
      </c>
      <c r="C44" s="162">
        <v>4375789</v>
      </c>
      <c r="D44" s="162">
        <v>902662</v>
      </c>
      <c r="E44" s="162">
        <v>162068</v>
      </c>
      <c r="F44" s="162">
        <v>676222</v>
      </c>
      <c r="G44" s="162">
        <v>861986</v>
      </c>
      <c r="H44" s="162">
        <v>128168</v>
      </c>
      <c r="I44" s="162">
        <v>493697</v>
      </c>
      <c r="J44" s="162">
        <v>86909</v>
      </c>
      <c r="K44" s="162">
        <v>802051</v>
      </c>
      <c r="L44" s="162">
        <v>108864</v>
      </c>
      <c r="M44" s="162">
        <v>639171</v>
      </c>
      <c r="N44" s="100"/>
    </row>
    <row r="45" spans="1:14" ht="11.1" customHeight="1">
      <c r="A45" s="69">
        <f>IF(B45&lt;&gt;"",COUNTA($B$19:B45),"")</f>
        <v>27</v>
      </c>
      <c r="B45" s="125" t="s">
        <v>90</v>
      </c>
      <c r="C45" s="161">
        <v>522127</v>
      </c>
      <c r="D45" s="161">
        <v>94321</v>
      </c>
      <c r="E45" s="161">
        <v>5967</v>
      </c>
      <c r="F45" s="161">
        <v>82718</v>
      </c>
      <c r="G45" s="161">
        <v>70314</v>
      </c>
      <c r="H45" s="161">
        <v>11780</v>
      </c>
      <c r="I45" s="161">
        <v>41644</v>
      </c>
      <c r="J45" s="161">
        <v>9337</v>
      </c>
      <c r="K45" s="161">
        <v>95737</v>
      </c>
      <c r="L45" s="161">
        <v>11458</v>
      </c>
      <c r="M45" s="161">
        <v>137392</v>
      </c>
      <c r="N45" s="99"/>
    </row>
    <row r="46" spans="1:14" ht="11.1" customHeight="1">
      <c r="A46" s="69">
        <f>IF(B46&lt;&gt;"",COUNTA($B$19:B46),"")</f>
        <v>28</v>
      </c>
      <c r="B46" s="125" t="s">
        <v>91</v>
      </c>
      <c r="C46" s="161" t="s">
        <v>8</v>
      </c>
      <c r="D46" s="161" t="s">
        <v>8</v>
      </c>
      <c r="E46" s="161" t="s">
        <v>8</v>
      </c>
      <c r="F46" s="161" t="s">
        <v>8</v>
      </c>
      <c r="G46" s="161" t="s">
        <v>8</v>
      </c>
      <c r="H46" s="161" t="s">
        <v>8</v>
      </c>
      <c r="I46" s="161" t="s">
        <v>8</v>
      </c>
      <c r="J46" s="161" t="s">
        <v>8</v>
      </c>
      <c r="K46" s="161" t="s">
        <v>8</v>
      </c>
      <c r="L46" s="161" t="s">
        <v>8</v>
      </c>
      <c r="M46" s="161" t="s">
        <v>8</v>
      </c>
      <c r="N46" s="99"/>
    </row>
    <row r="47" spans="1:14" ht="11.1" customHeight="1">
      <c r="A47" s="69">
        <f>IF(B47&lt;&gt;"",COUNTA($B$19:B47),"")</f>
        <v>29</v>
      </c>
      <c r="B47" s="125" t="s">
        <v>92</v>
      </c>
      <c r="C47" s="161">
        <v>362116</v>
      </c>
      <c r="D47" s="161">
        <v>63897</v>
      </c>
      <c r="E47" s="161">
        <v>2817</v>
      </c>
      <c r="F47" s="161">
        <v>65426</v>
      </c>
      <c r="G47" s="161">
        <v>43388</v>
      </c>
      <c r="H47" s="161">
        <v>14252</v>
      </c>
      <c r="I47" s="161">
        <v>23941</v>
      </c>
      <c r="J47" s="161">
        <v>5596</v>
      </c>
      <c r="K47" s="161">
        <v>53981</v>
      </c>
      <c r="L47" s="161">
        <v>9214</v>
      </c>
      <c r="M47" s="161">
        <v>111483</v>
      </c>
      <c r="N47" s="99"/>
    </row>
    <row r="48" spans="1:14" ht="11.1" customHeight="1">
      <c r="A48" s="69">
        <f>IF(B48&lt;&gt;"",COUNTA($B$19:B48),"")</f>
        <v>30</v>
      </c>
      <c r="B48" s="125" t="s">
        <v>74</v>
      </c>
      <c r="C48" s="161">
        <v>12236</v>
      </c>
      <c r="D48" s="161">
        <v>4155</v>
      </c>
      <c r="E48" s="161" t="s">
        <v>8</v>
      </c>
      <c r="F48" s="161">
        <v>2474</v>
      </c>
      <c r="G48" s="161">
        <v>1816</v>
      </c>
      <c r="H48" s="161" t="s">
        <v>8</v>
      </c>
      <c r="I48" s="161">
        <v>563</v>
      </c>
      <c r="J48" s="161">
        <v>25</v>
      </c>
      <c r="K48" s="161">
        <v>165</v>
      </c>
      <c r="L48" s="161" t="s">
        <v>8</v>
      </c>
      <c r="M48" s="161">
        <v>3062</v>
      </c>
      <c r="N48" s="99"/>
    </row>
    <row r="49" spans="1:14" s="128" customFormat="1" ht="18" customHeight="1">
      <c r="A49" s="70">
        <f>IF(B49&lt;&gt;"",COUNTA($B$19:B49),"")</f>
        <v>31</v>
      </c>
      <c r="B49" s="127" t="s">
        <v>93</v>
      </c>
      <c r="C49" s="162">
        <v>872007</v>
      </c>
      <c r="D49" s="162">
        <v>154062</v>
      </c>
      <c r="E49" s="162">
        <v>8784</v>
      </c>
      <c r="F49" s="162">
        <v>145670</v>
      </c>
      <c r="G49" s="162">
        <v>111887</v>
      </c>
      <c r="H49" s="162">
        <v>26032</v>
      </c>
      <c r="I49" s="162">
        <v>65022</v>
      </c>
      <c r="J49" s="162">
        <v>14908</v>
      </c>
      <c r="K49" s="162">
        <v>149553</v>
      </c>
      <c r="L49" s="162">
        <v>20672</v>
      </c>
      <c r="M49" s="162">
        <v>245813</v>
      </c>
      <c r="N49" s="100"/>
    </row>
    <row r="50" spans="1:14" s="128" customFormat="1" ht="18" customHeight="1">
      <c r="A50" s="70">
        <f>IF(B50&lt;&gt;"",COUNTA($B$19:B50),"")</f>
        <v>32</v>
      </c>
      <c r="B50" s="127" t="s">
        <v>94</v>
      </c>
      <c r="C50" s="162">
        <v>5247795</v>
      </c>
      <c r="D50" s="162">
        <v>1056724</v>
      </c>
      <c r="E50" s="162">
        <v>170852</v>
      </c>
      <c r="F50" s="162">
        <v>821892</v>
      </c>
      <c r="G50" s="162">
        <v>973873</v>
      </c>
      <c r="H50" s="162">
        <v>154199</v>
      </c>
      <c r="I50" s="162">
        <v>558719</v>
      </c>
      <c r="J50" s="162">
        <v>101817</v>
      </c>
      <c r="K50" s="162">
        <v>951604</v>
      </c>
      <c r="L50" s="162">
        <v>129536</v>
      </c>
      <c r="M50" s="162">
        <v>884984</v>
      </c>
      <c r="N50" s="100"/>
    </row>
    <row r="51" spans="1:14" s="128" customFormat="1" ht="18" customHeight="1">
      <c r="A51" s="70">
        <f>IF(B51&lt;&gt;"",COUNTA($B$19:B51),"")</f>
        <v>33</v>
      </c>
      <c r="B51" s="127" t="s">
        <v>95</v>
      </c>
      <c r="C51" s="162">
        <v>164626</v>
      </c>
      <c r="D51" s="162">
        <v>77293</v>
      </c>
      <c r="E51" s="162">
        <v>18049</v>
      </c>
      <c r="F51" s="162">
        <v>51061</v>
      </c>
      <c r="G51" s="162">
        <v>12901</v>
      </c>
      <c r="H51" s="162">
        <v>-12534</v>
      </c>
      <c r="I51" s="162">
        <v>-3704</v>
      </c>
      <c r="J51" s="162">
        <v>11597</v>
      </c>
      <c r="K51" s="162">
        <v>56544</v>
      </c>
      <c r="L51" s="162">
        <v>-6122</v>
      </c>
      <c r="M51" s="162">
        <v>-29469</v>
      </c>
      <c r="N51" s="100"/>
    </row>
    <row r="52" spans="1:14" s="130" customFormat="1" ht="24.95" customHeight="1">
      <c r="A52" s="69">
        <f>IF(B52&lt;&gt;"",COUNTA($B$19:B52),"")</f>
        <v>34</v>
      </c>
      <c r="B52" s="129" t="s">
        <v>604</v>
      </c>
      <c r="C52" s="163">
        <v>349632</v>
      </c>
      <c r="D52" s="163">
        <v>75565</v>
      </c>
      <c r="E52" s="163">
        <v>19843</v>
      </c>
      <c r="F52" s="163">
        <v>75024</v>
      </c>
      <c r="G52" s="163">
        <v>58982</v>
      </c>
      <c r="H52" s="163">
        <v>4209</v>
      </c>
      <c r="I52" s="163">
        <v>34329</v>
      </c>
      <c r="J52" s="163">
        <v>13208</v>
      </c>
      <c r="K52" s="163">
        <v>65592</v>
      </c>
      <c r="L52" s="163">
        <v>-2596</v>
      </c>
      <c r="M52" s="163">
        <v>40140</v>
      </c>
      <c r="N52" s="101"/>
    </row>
    <row r="53" spans="1:14" ht="24.95" customHeight="1">
      <c r="A53" s="69">
        <f>IF(B53&lt;&gt;"",COUNTA($B$19:B53),"")</f>
        <v>35</v>
      </c>
      <c r="B53" s="131" t="s">
        <v>627</v>
      </c>
      <c r="C53" s="161">
        <v>174320</v>
      </c>
      <c r="D53" s="161">
        <v>15297</v>
      </c>
      <c r="E53" s="161" t="s">
        <v>8</v>
      </c>
      <c r="F53" s="161">
        <v>16040</v>
      </c>
      <c r="G53" s="161">
        <v>46572</v>
      </c>
      <c r="H53" s="161">
        <v>21100</v>
      </c>
      <c r="I53" s="161">
        <v>29308</v>
      </c>
      <c r="J53" s="161" t="s">
        <v>8</v>
      </c>
      <c r="K53" s="161">
        <v>16811</v>
      </c>
      <c r="L53" s="161" t="s">
        <v>8</v>
      </c>
      <c r="M53" s="161">
        <v>50292</v>
      </c>
      <c r="N53" s="99"/>
    </row>
    <row r="54" spans="1:14" ht="21.6" customHeight="1">
      <c r="A54" s="69">
        <f>IF(B54&lt;&gt;"",COUNTA($B$19:B54),"")</f>
        <v>36</v>
      </c>
      <c r="B54" s="131" t="s">
        <v>626</v>
      </c>
      <c r="C54" s="161">
        <v>117646</v>
      </c>
      <c r="D54" s="161">
        <v>18191</v>
      </c>
      <c r="E54" s="161">
        <v>2171</v>
      </c>
      <c r="F54" s="161">
        <v>21392</v>
      </c>
      <c r="G54" s="161">
        <v>24284</v>
      </c>
      <c r="H54" s="161">
        <v>3566</v>
      </c>
      <c r="I54" s="161">
        <v>14493</v>
      </c>
      <c r="J54" s="161">
        <v>3365</v>
      </c>
      <c r="K54" s="161">
        <v>20065</v>
      </c>
      <c r="L54" s="161">
        <v>2320</v>
      </c>
      <c r="M54" s="161">
        <v>19220</v>
      </c>
      <c r="N54" s="99"/>
    </row>
    <row r="55" spans="1:14" s="74" customFormat="1" ht="20.100000000000001" customHeight="1">
      <c r="A55" s="69" t="str">
        <f>IF(B55&lt;&gt;"",COUNTA($B$19:B55),"")</f>
        <v/>
      </c>
      <c r="B55" s="78"/>
      <c r="C55" s="229" t="s">
        <v>53</v>
      </c>
      <c r="D55" s="230"/>
      <c r="E55" s="230"/>
      <c r="F55" s="230"/>
      <c r="G55" s="230"/>
      <c r="H55" s="230"/>
      <c r="I55" s="230" t="s">
        <v>53</v>
      </c>
      <c r="J55" s="230"/>
      <c r="K55" s="230"/>
      <c r="L55" s="230"/>
      <c r="M55" s="230"/>
    </row>
    <row r="56" spans="1:14" ht="11.1" customHeight="1">
      <c r="A56" s="69">
        <f>IF(B56&lt;&gt;"",COUNTA($B$19:B56),"")</f>
        <v>37</v>
      </c>
      <c r="B56" s="125" t="s">
        <v>70</v>
      </c>
      <c r="C56" s="164">
        <v>796.86</v>
      </c>
      <c r="D56" s="164">
        <v>754.99</v>
      </c>
      <c r="E56" s="164">
        <v>439.05</v>
      </c>
      <c r="F56" s="164">
        <v>724.97</v>
      </c>
      <c r="G56" s="164">
        <v>788.44</v>
      </c>
      <c r="H56" s="164">
        <v>630.01</v>
      </c>
      <c r="I56" s="164">
        <v>791.15</v>
      </c>
      <c r="J56" s="164">
        <v>596.52</v>
      </c>
      <c r="K56" s="164">
        <v>825.42</v>
      </c>
      <c r="L56" s="164">
        <v>656.24</v>
      </c>
      <c r="M56" s="164">
        <v>903.19</v>
      </c>
      <c r="N56" s="102"/>
    </row>
    <row r="57" spans="1:14" ht="11.1" customHeight="1">
      <c r="A57" s="69">
        <f>IF(B57&lt;&gt;"",COUNTA($B$19:B57),"")</f>
        <v>38</v>
      </c>
      <c r="B57" s="125" t="s">
        <v>71</v>
      </c>
      <c r="C57" s="164">
        <v>548.08000000000004</v>
      </c>
      <c r="D57" s="164">
        <v>592.09</v>
      </c>
      <c r="E57" s="164">
        <v>218.63</v>
      </c>
      <c r="F57" s="164">
        <v>497.03</v>
      </c>
      <c r="G57" s="164">
        <v>565.72</v>
      </c>
      <c r="H57" s="164">
        <v>441.88</v>
      </c>
      <c r="I57" s="164">
        <v>590.92999999999995</v>
      </c>
      <c r="J57" s="164">
        <v>220.35</v>
      </c>
      <c r="K57" s="164">
        <v>575.84</v>
      </c>
      <c r="L57" s="164">
        <v>283.86</v>
      </c>
      <c r="M57" s="164">
        <v>465.65</v>
      </c>
      <c r="N57" s="102"/>
    </row>
    <row r="58" spans="1:14" ht="21.6" customHeight="1">
      <c r="A58" s="69">
        <f>IF(B58&lt;&gt;"",COUNTA($B$19:B58),"")</f>
        <v>39</v>
      </c>
      <c r="B58" s="126" t="s">
        <v>628</v>
      </c>
      <c r="C58" s="164">
        <v>854.52</v>
      </c>
      <c r="D58" s="164">
        <v>821.95</v>
      </c>
      <c r="E58" s="164" t="s">
        <v>8</v>
      </c>
      <c r="F58" s="164">
        <v>687.91</v>
      </c>
      <c r="G58" s="164">
        <v>1287.19</v>
      </c>
      <c r="H58" s="164" t="s">
        <v>8</v>
      </c>
      <c r="I58" s="164">
        <v>736.82</v>
      </c>
      <c r="J58" s="164" t="s">
        <v>8</v>
      </c>
      <c r="K58" s="164">
        <v>874.78</v>
      </c>
      <c r="L58" s="164" t="s">
        <v>8</v>
      </c>
      <c r="M58" s="164">
        <v>670.01</v>
      </c>
      <c r="N58" s="102"/>
    </row>
    <row r="59" spans="1:14" ht="11.1" customHeight="1">
      <c r="A59" s="69">
        <f>IF(B59&lt;&gt;"",COUNTA($B$19:B59),"")</f>
        <v>40</v>
      </c>
      <c r="B59" s="125" t="s">
        <v>72</v>
      </c>
      <c r="C59" s="164">
        <v>11.26</v>
      </c>
      <c r="D59" s="164">
        <v>10.92</v>
      </c>
      <c r="E59" s="164">
        <v>1.5</v>
      </c>
      <c r="F59" s="164">
        <v>4.63</v>
      </c>
      <c r="G59" s="164">
        <v>14.01</v>
      </c>
      <c r="H59" s="164">
        <v>29.88</v>
      </c>
      <c r="I59" s="164">
        <v>20.03</v>
      </c>
      <c r="J59" s="164">
        <v>47.01</v>
      </c>
      <c r="K59" s="164">
        <v>9.1199999999999992</v>
      </c>
      <c r="L59" s="164">
        <v>1.81</v>
      </c>
      <c r="M59" s="164">
        <v>11.37</v>
      </c>
      <c r="N59" s="102"/>
    </row>
    <row r="60" spans="1:14" ht="11.1" customHeight="1">
      <c r="A60" s="69">
        <f>IF(B60&lt;&gt;"",COUNTA($B$19:B60),"")</f>
        <v>41</v>
      </c>
      <c r="B60" s="125" t="s">
        <v>73</v>
      </c>
      <c r="C60" s="164">
        <v>1802.38</v>
      </c>
      <c r="D60" s="164">
        <v>1951.9</v>
      </c>
      <c r="E60" s="164">
        <v>1642.88</v>
      </c>
      <c r="F60" s="164">
        <v>1756.63</v>
      </c>
      <c r="G60" s="164">
        <v>1749.62</v>
      </c>
      <c r="H60" s="164">
        <v>1045.0899999999999</v>
      </c>
      <c r="I60" s="164">
        <v>1650.05</v>
      </c>
      <c r="J60" s="164">
        <v>837.6</v>
      </c>
      <c r="K60" s="164">
        <v>1738.21</v>
      </c>
      <c r="L60" s="164">
        <v>990.32</v>
      </c>
      <c r="M60" s="164">
        <v>1909.23</v>
      </c>
      <c r="N60" s="102"/>
    </row>
    <row r="61" spans="1:14" ht="11.1" customHeight="1">
      <c r="A61" s="69">
        <f>IF(B61&lt;&gt;"",COUNTA($B$19:B61),"")</f>
        <v>42</v>
      </c>
      <c r="B61" s="125" t="s">
        <v>74</v>
      </c>
      <c r="C61" s="164">
        <v>963.11</v>
      </c>
      <c r="D61" s="164">
        <v>948.77</v>
      </c>
      <c r="E61" s="164">
        <v>64.28</v>
      </c>
      <c r="F61" s="164">
        <v>942.29</v>
      </c>
      <c r="G61" s="164">
        <v>885.86</v>
      </c>
      <c r="H61" s="164">
        <v>61.23</v>
      </c>
      <c r="I61" s="164">
        <v>920.54</v>
      </c>
      <c r="J61" s="164">
        <v>3.39</v>
      </c>
      <c r="K61" s="164">
        <v>920.65</v>
      </c>
      <c r="L61" s="164">
        <v>58.68</v>
      </c>
      <c r="M61" s="164">
        <v>1163.0999999999999</v>
      </c>
      <c r="N61" s="102"/>
    </row>
    <row r="62" spans="1:14" s="128" customFormat="1" ht="18" customHeight="1">
      <c r="A62" s="70">
        <f>IF(B62&lt;&gt;"",COUNTA($B$19:B62),"")</f>
        <v>43</v>
      </c>
      <c r="B62" s="127" t="s">
        <v>75</v>
      </c>
      <c r="C62" s="165">
        <v>3049.98</v>
      </c>
      <c r="D62" s="165">
        <v>3183.08</v>
      </c>
      <c r="E62" s="165">
        <v>2237.79</v>
      </c>
      <c r="F62" s="165">
        <v>2728.88</v>
      </c>
      <c r="G62" s="165">
        <v>3519.12</v>
      </c>
      <c r="H62" s="165">
        <v>2085.62</v>
      </c>
      <c r="I62" s="165">
        <v>2868.43</v>
      </c>
      <c r="J62" s="165">
        <v>1698.09</v>
      </c>
      <c r="K62" s="165">
        <v>3102.74</v>
      </c>
      <c r="L62" s="165">
        <v>1873.55</v>
      </c>
      <c r="M62" s="165">
        <v>2796.34</v>
      </c>
      <c r="N62" s="103"/>
    </row>
    <row r="63" spans="1:14" ht="21.6" customHeight="1">
      <c r="A63" s="69">
        <f>IF(B63&lt;&gt;"",COUNTA($B$19:B63),"")</f>
        <v>44</v>
      </c>
      <c r="B63" s="126" t="s">
        <v>76</v>
      </c>
      <c r="C63" s="164">
        <v>735.43</v>
      </c>
      <c r="D63" s="164">
        <v>543.58000000000004</v>
      </c>
      <c r="E63" s="164">
        <v>22.42</v>
      </c>
      <c r="F63" s="164">
        <v>740.84</v>
      </c>
      <c r="G63" s="164">
        <v>640.36</v>
      </c>
      <c r="H63" s="164">
        <v>719.11</v>
      </c>
      <c r="I63" s="164">
        <v>633.26</v>
      </c>
      <c r="J63" s="164">
        <v>381.21</v>
      </c>
      <c r="K63" s="164">
        <v>488.56</v>
      </c>
      <c r="L63" s="164">
        <v>401.88</v>
      </c>
      <c r="M63" s="164">
        <v>1413.76</v>
      </c>
      <c r="N63" s="102"/>
    </row>
    <row r="64" spans="1:14" ht="11.1" customHeight="1">
      <c r="A64" s="69">
        <f>IF(B64&lt;&gt;"",COUNTA($B$19:B64),"")</f>
        <v>45</v>
      </c>
      <c r="B64" s="125" t="s">
        <v>77</v>
      </c>
      <c r="C64" s="164">
        <v>383.63</v>
      </c>
      <c r="D64" s="164">
        <v>224.96</v>
      </c>
      <c r="E64" s="164">
        <v>11.29</v>
      </c>
      <c r="F64" s="164">
        <v>370.34</v>
      </c>
      <c r="G64" s="164">
        <v>410.74</v>
      </c>
      <c r="H64" s="164">
        <v>340.25</v>
      </c>
      <c r="I64" s="164">
        <v>390.77</v>
      </c>
      <c r="J64" s="164">
        <v>294.88</v>
      </c>
      <c r="K64" s="164">
        <v>353.31</v>
      </c>
      <c r="L64" s="164">
        <v>332.08</v>
      </c>
      <c r="M64" s="164">
        <v>589.16</v>
      </c>
      <c r="N64" s="102"/>
    </row>
    <row r="65" spans="1:14" ht="11.1" customHeight="1">
      <c r="A65" s="69">
        <f>IF(B65&lt;&gt;"",COUNTA($B$19:B65),"")</f>
        <v>46</v>
      </c>
      <c r="B65" s="125" t="s">
        <v>78</v>
      </c>
      <c r="C65" s="164">
        <v>0.18</v>
      </c>
      <c r="D65" s="164">
        <v>0.16</v>
      </c>
      <c r="E65" s="164" t="s">
        <v>8</v>
      </c>
      <c r="F65" s="164" t="s">
        <v>8</v>
      </c>
      <c r="G65" s="164">
        <v>0.03</v>
      </c>
      <c r="H65" s="164" t="s">
        <v>8</v>
      </c>
      <c r="I65" s="164" t="s">
        <v>8</v>
      </c>
      <c r="J65" s="164" t="s">
        <v>8</v>
      </c>
      <c r="K65" s="164">
        <v>0.06</v>
      </c>
      <c r="L65" s="164" t="s">
        <v>8</v>
      </c>
      <c r="M65" s="164">
        <v>0.84</v>
      </c>
      <c r="N65" s="102"/>
    </row>
    <row r="66" spans="1:14" ht="11.1" customHeight="1">
      <c r="A66" s="69">
        <f>IF(B66&lt;&gt;"",COUNTA($B$19:B66),"")</f>
        <v>47</v>
      </c>
      <c r="B66" s="125" t="s">
        <v>79</v>
      </c>
      <c r="C66" s="164">
        <v>74.38</v>
      </c>
      <c r="D66" s="164">
        <v>58.51</v>
      </c>
      <c r="E66" s="164">
        <v>144.02000000000001</v>
      </c>
      <c r="F66" s="164">
        <v>40.369999999999997</v>
      </c>
      <c r="G66" s="164">
        <v>59.85</v>
      </c>
      <c r="H66" s="164">
        <v>0.56999999999999995</v>
      </c>
      <c r="I66" s="164">
        <v>13.76</v>
      </c>
      <c r="J66" s="164" t="s">
        <v>8</v>
      </c>
      <c r="K66" s="164">
        <v>180.26</v>
      </c>
      <c r="L66" s="164">
        <v>4.87</v>
      </c>
      <c r="M66" s="164">
        <v>72.11</v>
      </c>
      <c r="N66" s="102"/>
    </row>
    <row r="67" spans="1:14" ht="11.1" customHeight="1">
      <c r="A67" s="69">
        <f>IF(B67&lt;&gt;"",COUNTA($B$19:B67),"")</f>
        <v>48</v>
      </c>
      <c r="B67" s="125" t="s">
        <v>74</v>
      </c>
      <c r="C67" s="164">
        <v>9.27</v>
      </c>
      <c r="D67" s="164">
        <v>15.99</v>
      </c>
      <c r="E67" s="164" t="s">
        <v>8</v>
      </c>
      <c r="F67" s="164">
        <v>11.23</v>
      </c>
      <c r="G67" s="164">
        <v>7.96</v>
      </c>
      <c r="H67" s="164" t="s">
        <v>8</v>
      </c>
      <c r="I67" s="164">
        <v>3.52</v>
      </c>
      <c r="J67" s="164">
        <v>0.57999999999999996</v>
      </c>
      <c r="K67" s="164">
        <v>0.7</v>
      </c>
      <c r="L67" s="164" t="s">
        <v>8</v>
      </c>
      <c r="M67" s="164">
        <v>14.29</v>
      </c>
      <c r="N67" s="102"/>
    </row>
    <row r="68" spans="1:14" s="128" customFormat="1" ht="18" customHeight="1">
      <c r="A68" s="70">
        <f>IF(B68&lt;&gt;"",COUNTA($B$19:B68),"")</f>
        <v>49</v>
      </c>
      <c r="B68" s="127" t="s">
        <v>80</v>
      </c>
      <c r="C68" s="165">
        <v>800.73</v>
      </c>
      <c r="D68" s="165">
        <v>586.26</v>
      </c>
      <c r="E68" s="165">
        <v>166.43</v>
      </c>
      <c r="F68" s="165">
        <v>769.98</v>
      </c>
      <c r="G68" s="165">
        <v>692.29</v>
      </c>
      <c r="H68" s="165">
        <v>719.68</v>
      </c>
      <c r="I68" s="165">
        <v>643.5</v>
      </c>
      <c r="J68" s="165">
        <v>380.63</v>
      </c>
      <c r="K68" s="165">
        <v>668.19</v>
      </c>
      <c r="L68" s="165">
        <v>406.75</v>
      </c>
      <c r="M68" s="165">
        <v>1472.42</v>
      </c>
      <c r="N68" s="103"/>
    </row>
    <row r="69" spans="1:14" s="128" customFormat="1" ht="18" customHeight="1">
      <c r="A69" s="70">
        <f>IF(B69&lt;&gt;"",COUNTA($B$19:B69),"")</f>
        <v>50</v>
      </c>
      <c r="B69" s="127" t="s">
        <v>81</v>
      </c>
      <c r="C69" s="165">
        <v>3850.72</v>
      </c>
      <c r="D69" s="165">
        <v>3769.33</v>
      </c>
      <c r="E69" s="165">
        <v>2404.2199999999998</v>
      </c>
      <c r="F69" s="165">
        <v>3498.86</v>
      </c>
      <c r="G69" s="165">
        <v>4211.41</v>
      </c>
      <c r="H69" s="165">
        <v>2805.3</v>
      </c>
      <c r="I69" s="165">
        <v>3511.94</v>
      </c>
      <c r="J69" s="165">
        <v>2078.7199999999998</v>
      </c>
      <c r="K69" s="165">
        <v>3770.93</v>
      </c>
      <c r="L69" s="165">
        <v>2280.3000000000002</v>
      </c>
      <c r="M69" s="165">
        <v>4268.76</v>
      </c>
      <c r="N69" s="103"/>
    </row>
    <row r="70" spans="1:14" ht="11.1" customHeight="1">
      <c r="A70" s="69">
        <f>IF(B70&lt;&gt;"",COUNTA($B$19:B70),"")</f>
        <v>51</v>
      </c>
      <c r="B70" s="125" t="s">
        <v>82</v>
      </c>
      <c r="C70" s="164">
        <v>923.54</v>
      </c>
      <c r="D70" s="164">
        <v>892.81</v>
      </c>
      <c r="E70" s="164">
        <v>1112.1099999999999</v>
      </c>
      <c r="F70" s="164">
        <v>952.63</v>
      </c>
      <c r="G70" s="164">
        <v>934.44</v>
      </c>
      <c r="H70" s="164">
        <v>895.78</v>
      </c>
      <c r="I70" s="164">
        <v>990.37</v>
      </c>
      <c r="J70" s="164">
        <v>1306.92</v>
      </c>
      <c r="K70" s="164">
        <v>884.37</v>
      </c>
      <c r="L70" s="164">
        <v>986.56</v>
      </c>
      <c r="M70" s="164">
        <v>912.73</v>
      </c>
      <c r="N70" s="102"/>
    </row>
    <row r="71" spans="1:14" ht="11.1" customHeight="1">
      <c r="A71" s="69">
        <f>IF(B71&lt;&gt;"",COUNTA($B$19:B71),"")</f>
        <v>52</v>
      </c>
      <c r="B71" s="125" t="s">
        <v>83</v>
      </c>
      <c r="C71" s="164">
        <v>321.05</v>
      </c>
      <c r="D71" s="164">
        <v>310.48</v>
      </c>
      <c r="E71" s="164">
        <v>344.18</v>
      </c>
      <c r="F71" s="164">
        <v>349.08</v>
      </c>
      <c r="G71" s="164">
        <v>298.86</v>
      </c>
      <c r="H71" s="164">
        <v>302.61</v>
      </c>
      <c r="I71" s="164">
        <v>343.89</v>
      </c>
      <c r="J71" s="164">
        <v>300.20999999999998</v>
      </c>
      <c r="K71" s="164">
        <v>292.66000000000003</v>
      </c>
      <c r="L71" s="164">
        <v>334.75</v>
      </c>
      <c r="M71" s="164">
        <v>343.1</v>
      </c>
      <c r="N71" s="102"/>
    </row>
    <row r="72" spans="1:14" ht="11.1" customHeight="1">
      <c r="A72" s="69">
        <f>IF(B72&lt;&gt;"",COUNTA($B$19:B72),"")</f>
        <v>53</v>
      </c>
      <c r="B72" s="125" t="s">
        <v>99</v>
      </c>
      <c r="C72" s="164">
        <v>393.76</v>
      </c>
      <c r="D72" s="164">
        <v>362.3</v>
      </c>
      <c r="E72" s="164">
        <v>478.38</v>
      </c>
      <c r="F72" s="164">
        <v>417.8</v>
      </c>
      <c r="G72" s="164">
        <v>405.89</v>
      </c>
      <c r="H72" s="164">
        <v>377.94</v>
      </c>
      <c r="I72" s="164">
        <v>438.79</v>
      </c>
      <c r="J72" s="164">
        <v>736.96</v>
      </c>
      <c r="K72" s="164">
        <v>381.37</v>
      </c>
      <c r="L72" s="164">
        <v>460.8</v>
      </c>
      <c r="M72" s="164">
        <v>374.34</v>
      </c>
      <c r="N72" s="102"/>
    </row>
    <row r="73" spans="1:14" ht="11.1" customHeight="1">
      <c r="A73" s="69">
        <f>IF(B73&lt;&gt;"",COUNTA($B$19:B73),"")</f>
        <v>54</v>
      </c>
      <c r="B73" s="125" t="s">
        <v>100</v>
      </c>
      <c r="C73" s="164">
        <v>128.63</v>
      </c>
      <c r="D73" s="164">
        <v>136.83000000000001</v>
      </c>
      <c r="E73" s="164">
        <v>162.09</v>
      </c>
      <c r="F73" s="164">
        <v>115.67</v>
      </c>
      <c r="G73" s="164">
        <v>135.5</v>
      </c>
      <c r="H73" s="164">
        <v>124.61</v>
      </c>
      <c r="I73" s="164">
        <v>127.24</v>
      </c>
      <c r="J73" s="164">
        <v>143.34</v>
      </c>
      <c r="K73" s="164">
        <v>124.9</v>
      </c>
      <c r="L73" s="164">
        <v>89.37</v>
      </c>
      <c r="M73" s="164">
        <v>129.86000000000001</v>
      </c>
      <c r="N73" s="102"/>
    </row>
    <row r="74" spans="1:14" ht="11.1" customHeight="1">
      <c r="A74" s="69">
        <f>IF(B74&lt;&gt;"",COUNTA($B$19:B74),"")</f>
        <v>55</v>
      </c>
      <c r="B74" s="125" t="s">
        <v>27</v>
      </c>
      <c r="C74" s="164">
        <v>595.54</v>
      </c>
      <c r="D74" s="164">
        <v>671.42</v>
      </c>
      <c r="E74" s="164">
        <v>633.88</v>
      </c>
      <c r="F74" s="164">
        <v>503.13</v>
      </c>
      <c r="G74" s="164">
        <v>622.73</v>
      </c>
      <c r="H74" s="164">
        <v>555.11</v>
      </c>
      <c r="I74" s="164">
        <v>550.94000000000005</v>
      </c>
      <c r="J74" s="164">
        <v>322.45</v>
      </c>
      <c r="K74" s="164">
        <v>672.26</v>
      </c>
      <c r="L74" s="164">
        <v>408.06</v>
      </c>
      <c r="M74" s="164">
        <v>517.91999999999996</v>
      </c>
      <c r="N74" s="102"/>
    </row>
    <row r="75" spans="1:14" ht="21.6" customHeight="1">
      <c r="A75" s="69">
        <f>IF(B75&lt;&gt;"",COUNTA($B$19:B75),"")</f>
        <v>56</v>
      </c>
      <c r="B75" s="126" t="s">
        <v>601</v>
      </c>
      <c r="C75" s="164">
        <v>249.28</v>
      </c>
      <c r="D75" s="164">
        <v>263.31</v>
      </c>
      <c r="E75" s="164">
        <v>79.78</v>
      </c>
      <c r="F75" s="164">
        <v>204.32</v>
      </c>
      <c r="G75" s="164">
        <v>233.43</v>
      </c>
      <c r="H75" s="164">
        <v>99.18</v>
      </c>
      <c r="I75" s="164">
        <v>217.6</v>
      </c>
      <c r="J75" s="164">
        <v>80.34</v>
      </c>
      <c r="K75" s="164">
        <v>326.66000000000003</v>
      </c>
      <c r="L75" s="164">
        <v>79.040000000000006</v>
      </c>
      <c r="M75" s="164">
        <v>233.36</v>
      </c>
      <c r="N75" s="102"/>
    </row>
    <row r="76" spans="1:14" ht="21.6" customHeight="1">
      <c r="A76" s="69">
        <f>IF(B76&lt;&gt;"",COUNTA($B$19:B76),"")</f>
        <v>57</v>
      </c>
      <c r="B76" s="126" t="s">
        <v>602</v>
      </c>
      <c r="C76" s="164">
        <v>663.25</v>
      </c>
      <c r="D76" s="164">
        <v>666.33</v>
      </c>
      <c r="E76" s="164">
        <v>162.34</v>
      </c>
      <c r="F76" s="164">
        <v>667.57</v>
      </c>
      <c r="G76" s="164">
        <v>684.11</v>
      </c>
      <c r="H76" s="164">
        <v>178.8</v>
      </c>
      <c r="I76" s="164">
        <v>639.41999999999996</v>
      </c>
      <c r="J76" s="164">
        <v>4.01</v>
      </c>
      <c r="K76" s="164">
        <v>657.58</v>
      </c>
      <c r="L76" s="164">
        <v>5.13</v>
      </c>
      <c r="M76" s="164">
        <v>656.94</v>
      </c>
      <c r="N76" s="102"/>
    </row>
    <row r="77" spans="1:14" ht="21.6" customHeight="1">
      <c r="A77" s="69">
        <f>IF(B77&lt;&gt;"",COUNTA($B$19:B77),"")</f>
        <v>58</v>
      </c>
      <c r="B77" s="126" t="s">
        <v>603</v>
      </c>
      <c r="C77" s="164">
        <v>166.12</v>
      </c>
      <c r="D77" s="164">
        <v>123.05</v>
      </c>
      <c r="E77" s="164">
        <v>7.09</v>
      </c>
      <c r="F77" s="164">
        <v>86.95</v>
      </c>
      <c r="G77" s="164">
        <v>482.15</v>
      </c>
      <c r="H77" s="164" t="s">
        <v>8</v>
      </c>
      <c r="I77" s="164">
        <v>87.27</v>
      </c>
      <c r="J77" s="164">
        <v>4.28</v>
      </c>
      <c r="K77" s="164">
        <v>120.39</v>
      </c>
      <c r="L77" s="164">
        <v>4.75</v>
      </c>
      <c r="M77" s="164">
        <v>72.81</v>
      </c>
      <c r="N77" s="102"/>
    </row>
    <row r="78" spans="1:14" ht="11.1" customHeight="1">
      <c r="A78" s="69">
        <f>IF(B78&lt;&gt;"",COUNTA($B$19:B78),"")</f>
        <v>59</v>
      </c>
      <c r="B78" s="125" t="s">
        <v>87</v>
      </c>
      <c r="C78" s="164">
        <v>170.31</v>
      </c>
      <c r="D78" s="164">
        <v>280.45999999999998</v>
      </c>
      <c r="E78" s="164">
        <v>237.15</v>
      </c>
      <c r="F78" s="164">
        <v>120.31</v>
      </c>
      <c r="G78" s="164">
        <v>131.97</v>
      </c>
      <c r="H78" s="164">
        <v>60.65</v>
      </c>
      <c r="I78" s="164">
        <v>100.34</v>
      </c>
      <c r="J78" s="164">
        <v>63.33</v>
      </c>
      <c r="K78" s="164">
        <v>213.4</v>
      </c>
      <c r="L78" s="164">
        <v>102.68</v>
      </c>
      <c r="M78" s="164">
        <v>133.51</v>
      </c>
      <c r="N78" s="102"/>
    </row>
    <row r="79" spans="1:14" ht="11.1" customHeight="1">
      <c r="A79" s="69">
        <f>IF(B79&lt;&gt;"",COUNTA($B$19:B79),"")</f>
        <v>60</v>
      </c>
      <c r="B79" s="125" t="s">
        <v>88</v>
      </c>
      <c r="C79" s="164">
        <v>1509.92</v>
      </c>
      <c r="D79" s="164">
        <v>1525.29</v>
      </c>
      <c r="E79" s="164">
        <v>381.93</v>
      </c>
      <c r="F79" s="164">
        <v>1476.8</v>
      </c>
      <c r="G79" s="164">
        <v>1574.64</v>
      </c>
      <c r="H79" s="164">
        <v>428.14</v>
      </c>
      <c r="I79" s="164">
        <v>1417.4</v>
      </c>
      <c r="J79" s="164">
        <v>224.48</v>
      </c>
      <c r="K79" s="164">
        <v>1425.08</v>
      </c>
      <c r="L79" s="164">
        <v>302.39</v>
      </c>
      <c r="M79" s="164">
        <v>1619.55</v>
      </c>
      <c r="N79" s="102"/>
    </row>
    <row r="80" spans="1:14" ht="11.1" customHeight="1">
      <c r="A80" s="69">
        <f>IF(B80&lt;&gt;"",COUNTA($B$19:B80),"")</f>
        <v>61</v>
      </c>
      <c r="B80" s="125" t="s">
        <v>74</v>
      </c>
      <c r="C80" s="164">
        <v>963.11</v>
      </c>
      <c r="D80" s="164">
        <v>948.77</v>
      </c>
      <c r="E80" s="164">
        <v>64.28</v>
      </c>
      <c r="F80" s="164">
        <v>942.29</v>
      </c>
      <c r="G80" s="164">
        <v>885.86</v>
      </c>
      <c r="H80" s="164">
        <v>61.23</v>
      </c>
      <c r="I80" s="164">
        <v>920.54</v>
      </c>
      <c r="J80" s="164">
        <v>3.39</v>
      </c>
      <c r="K80" s="164">
        <v>920.65</v>
      </c>
      <c r="L80" s="164">
        <v>58.68</v>
      </c>
      <c r="M80" s="164">
        <v>1163.0999999999999</v>
      </c>
      <c r="N80" s="102"/>
    </row>
    <row r="81" spans="1:14" s="128" customFormat="1" ht="18" customHeight="1">
      <c r="A81" s="70">
        <f>IF(B81&lt;&gt;"",COUNTA($B$19:B81),"")</f>
        <v>62</v>
      </c>
      <c r="B81" s="127" t="s">
        <v>89</v>
      </c>
      <c r="C81" s="165">
        <v>3314.85</v>
      </c>
      <c r="D81" s="165">
        <v>3473.89</v>
      </c>
      <c r="E81" s="165">
        <v>2550</v>
      </c>
      <c r="F81" s="165">
        <v>3069.42</v>
      </c>
      <c r="G81" s="165">
        <v>3777.61</v>
      </c>
      <c r="H81" s="165">
        <v>2156.44</v>
      </c>
      <c r="I81" s="165">
        <v>3082.79</v>
      </c>
      <c r="J81" s="165">
        <v>2002.41</v>
      </c>
      <c r="K81" s="165">
        <v>3379.08</v>
      </c>
      <c r="L81" s="165">
        <v>1829.92</v>
      </c>
      <c r="M81" s="165">
        <v>2983.71</v>
      </c>
      <c r="N81" s="103"/>
    </row>
    <row r="82" spans="1:14" ht="11.1" customHeight="1">
      <c r="A82" s="69">
        <f>IF(B82&lt;&gt;"",COUNTA($B$19:B82),"")</f>
        <v>63</v>
      </c>
      <c r="B82" s="125" t="s">
        <v>90</v>
      </c>
      <c r="C82" s="164">
        <v>395.53</v>
      </c>
      <c r="D82" s="164">
        <v>362.99</v>
      </c>
      <c r="E82" s="164">
        <v>93.89</v>
      </c>
      <c r="F82" s="164">
        <v>375.47</v>
      </c>
      <c r="G82" s="164">
        <v>308.14999999999998</v>
      </c>
      <c r="H82" s="164">
        <v>198.2</v>
      </c>
      <c r="I82" s="164">
        <v>260.04000000000002</v>
      </c>
      <c r="J82" s="164">
        <v>215.13</v>
      </c>
      <c r="K82" s="164">
        <v>403.35</v>
      </c>
      <c r="L82" s="164">
        <v>192.6</v>
      </c>
      <c r="M82" s="164">
        <v>641.36</v>
      </c>
      <c r="N82" s="102"/>
    </row>
    <row r="83" spans="1:14" ht="11.1" customHeight="1">
      <c r="A83" s="69">
        <f>IF(B83&lt;&gt;"",COUNTA($B$19:B83),"")</f>
        <v>64</v>
      </c>
      <c r="B83" s="125" t="s">
        <v>91</v>
      </c>
      <c r="C83" s="164" t="s">
        <v>8</v>
      </c>
      <c r="D83" s="164" t="s">
        <v>8</v>
      </c>
      <c r="E83" s="164" t="s">
        <v>8</v>
      </c>
      <c r="F83" s="164" t="s">
        <v>8</v>
      </c>
      <c r="G83" s="164" t="s">
        <v>8</v>
      </c>
      <c r="H83" s="164" t="s">
        <v>8</v>
      </c>
      <c r="I83" s="164" t="s">
        <v>8</v>
      </c>
      <c r="J83" s="164" t="s">
        <v>8</v>
      </c>
      <c r="K83" s="164" t="s">
        <v>8</v>
      </c>
      <c r="L83" s="164" t="s">
        <v>8</v>
      </c>
      <c r="M83" s="164" t="s">
        <v>8</v>
      </c>
      <c r="N83" s="102"/>
    </row>
    <row r="84" spans="1:14" ht="11.1" customHeight="1">
      <c r="A84" s="69">
        <f>IF(B84&lt;&gt;"",COUNTA($B$19:B84),"")</f>
        <v>65</v>
      </c>
      <c r="B84" s="125" t="s">
        <v>92</v>
      </c>
      <c r="C84" s="164">
        <v>274.32</v>
      </c>
      <c r="D84" s="164">
        <v>245.91</v>
      </c>
      <c r="E84" s="164">
        <v>44.32</v>
      </c>
      <c r="F84" s="164">
        <v>296.97000000000003</v>
      </c>
      <c r="G84" s="164">
        <v>190.15</v>
      </c>
      <c r="H84" s="164">
        <v>239.79</v>
      </c>
      <c r="I84" s="164">
        <v>149.5</v>
      </c>
      <c r="J84" s="164">
        <v>128.94</v>
      </c>
      <c r="K84" s="164">
        <v>227.42</v>
      </c>
      <c r="L84" s="164">
        <v>154.88</v>
      </c>
      <c r="M84" s="164">
        <v>520.41</v>
      </c>
      <c r="N84" s="102"/>
    </row>
    <row r="85" spans="1:14" ht="11.1" customHeight="1">
      <c r="A85" s="69">
        <f>IF(B85&lt;&gt;"",COUNTA($B$19:B85),"")</f>
        <v>66</v>
      </c>
      <c r="B85" s="125" t="s">
        <v>74</v>
      </c>
      <c r="C85" s="164">
        <v>9.27</v>
      </c>
      <c r="D85" s="164">
        <v>15.99</v>
      </c>
      <c r="E85" s="164" t="s">
        <v>8</v>
      </c>
      <c r="F85" s="164">
        <v>11.23</v>
      </c>
      <c r="G85" s="164">
        <v>7.96</v>
      </c>
      <c r="H85" s="164" t="s">
        <v>8</v>
      </c>
      <c r="I85" s="164">
        <v>3.52</v>
      </c>
      <c r="J85" s="164">
        <v>0.57999999999999996</v>
      </c>
      <c r="K85" s="164">
        <v>0.7</v>
      </c>
      <c r="L85" s="164" t="s">
        <v>8</v>
      </c>
      <c r="M85" s="164">
        <v>14.29</v>
      </c>
      <c r="N85" s="102"/>
    </row>
    <row r="86" spans="1:14" s="128" customFormat="1" ht="18" customHeight="1">
      <c r="A86" s="70">
        <f>IF(B86&lt;&gt;"",COUNTA($B$19:B86),"")</f>
        <v>67</v>
      </c>
      <c r="B86" s="127" t="s">
        <v>93</v>
      </c>
      <c r="C86" s="165">
        <v>660.58</v>
      </c>
      <c r="D86" s="165">
        <v>592.91</v>
      </c>
      <c r="E86" s="165">
        <v>138.22</v>
      </c>
      <c r="F86" s="165">
        <v>661.21</v>
      </c>
      <c r="G86" s="165">
        <v>490.34</v>
      </c>
      <c r="H86" s="165">
        <v>437.98</v>
      </c>
      <c r="I86" s="165">
        <v>406.02</v>
      </c>
      <c r="J86" s="165">
        <v>343.5</v>
      </c>
      <c r="K86" s="165">
        <v>630.07000000000005</v>
      </c>
      <c r="L86" s="165">
        <v>347.48</v>
      </c>
      <c r="M86" s="165">
        <v>1147.48</v>
      </c>
      <c r="N86" s="103"/>
    </row>
    <row r="87" spans="1:14" s="128" customFormat="1" ht="18" customHeight="1">
      <c r="A87" s="70">
        <f>IF(B87&lt;&gt;"",COUNTA($B$19:B87),"")</f>
        <v>68</v>
      </c>
      <c r="B87" s="127" t="s">
        <v>94</v>
      </c>
      <c r="C87" s="165">
        <v>3975.43</v>
      </c>
      <c r="D87" s="165">
        <v>4066.8</v>
      </c>
      <c r="E87" s="165">
        <v>2688.21</v>
      </c>
      <c r="F87" s="165">
        <v>3730.63</v>
      </c>
      <c r="G87" s="165">
        <v>4267.95</v>
      </c>
      <c r="H87" s="165">
        <v>2594.42</v>
      </c>
      <c r="I87" s="165">
        <v>3488.81</v>
      </c>
      <c r="J87" s="165">
        <v>2345.91</v>
      </c>
      <c r="K87" s="165">
        <v>4009.15</v>
      </c>
      <c r="L87" s="165">
        <v>2177.4</v>
      </c>
      <c r="M87" s="165">
        <v>4131.1899999999996</v>
      </c>
      <c r="N87" s="103"/>
    </row>
    <row r="88" spans="1:14" s="128" customFormat="1" ht="18" customHeight="1">
      <c r="A88" s="70">
        <f>IF(B88&lt;&gt;"",COUNTA($B$19:B88),"")</f>
        <v>69</v>
      </c>
      <c r="B88" s="127" t="s">
        <v>95</v>
      </c>
      <c r="C88" s="165">
        <v>124.71</v>
      </c>
      <c r="D88" s="165">
        <v>297.45999999999998</v>
      </c>
      <c r="E88" s="165">
        <v>283.99</v>
      </c>
      <c r="F88" s="165">
        <v>231.77</v>
      </c>
      <c r="G88" s="165">
        <v>56.54</v>
      </c>
      <c r="H88" s="165">
        <v>-210.88</v>
      </c>
      <c r="I88" s="165">
        <v>-23.13</v>
      </c>
      <c r="J88" s="165">
        <v>267.19</v>
      </c>
      <c r="K88" s="165">
        <v>238.22</v>
      </c>
      <c r="L88" s="165">
        <v>-102.9</v>
      </c>
      <c r="M88" s="165">
        <v>-137.57</v>
      </c>
      <c r="N88" s="103"/>
    </row>
    <row r="89" spans="1:14" s="130" customFormat="1" ht="24.95" customHeight="1">
      <c r="A89" s="69">
        <f>IF(B89&lt;&gt;"",COUNTA($B$19:B89),"")</f>
        <v>70</v>
      </c>
      <c r="B89" s="129" t="s">
        <v>604</v>
      </c>
      <c r="C89" s="166">
        <v>264.86</v>
      </c>
      <c r="D89" s="166">
        <v>290.81</v>
      </c>
      <c r="E89" s="166">
        <v>312.20999999999998</v>
      </c>
      <c r="F89" s="166">
        <v>340.54</v>
      </c>
      <c r="G89" s="166">
        <v>258.49</v>
      </c>
      <c r="H89" s="166">
        <v>70.819999999999993</v>
      </c>
      <c r="I89" s="166">
        <v>214.36</v>
      </c>
      <c r="J89" s="166">
        <v>304.32</v>
      </c>
      <c r="K89" s="166">
        <v>276.33999999999997</v>
      </c>
      <c r="L89" s="166">
        <v>-43.63</v>
      </c>
      <c r="M89" s="166">
        <v>187.38</v>
      </c>
      <c r="N89" s="104"/>
    </row>
    <row r="90" spans="1:14" ht="24.95" customHeight="1">
      <c r="A90" s="69">
        <f>IF(B90&lt;&gt;"",COUNTA($B$19:B90),"")</f>
        <v>71</v>
      </c>
      <c r="B90" s="131" t="s">
        <v>627</v>
      </c>
      <c r="C90" s="164">
        <v>132.05000000000001</v>
      </c>
      <c r="D90" s="164">
        <v>58.87</v>
      </c>
      <c r="E90" s="164" t="s">
        <v>8</v>
      </c>
      <c r="F90" s="164">
        <v>72.81</v>
      </c>
      <c r="G90" s="164">
        <v>204.1</v>
      </c>
      <c r="H90" s="164">
        <v>355.01</v>
      </c>
      <c r="I90" s="164">
        <v>183.01</v>
      </c>
      <c r="J90" s="164" t="s">
        <v>8</v>
      </c>
      <c r="K90" s="164">
        <v>70.819999999999993</v>
      </c>
      <c r="L90" s="164" t="s">
        <v>8</v>
      </c>
      <c r="M90" s="164">
        <v>234.77</v>
      </c>
      <c r="N90" s="102"/>
    </row>
    <row r="91" spans="1:14" ht="21.6" customHeight="1">
      <c r="A91" s="69">
        <f>IF(B91&lt;&gt;"",COUNTA($B$19:B91),"")</f>
        <v>72</v>
      </c>
      <c r="B91" s="131" t="s">
        <v>626</v>
      </c>
      <c r="C91" s="164">
        <v>89.12</v>
      </c>
      <c r="D91" s="164">
        <v>70.010000000000005</v>
      </c>
      <c r="E91" s="164">
        <v>34.159999999999997</v>
      </c>
      <c r="F91" s="164">
        <v>97.1</v>
      </c>
      <c r="G91" s="164">
        <v>106.42</v>
      </c>
      <c r="H91" s="164">
        <v>60</v>
      </c>
      <c r="I91" s="164">
        <v>90.5</v>
      </c>
      <c r="J91" s="164">
        <v>77.53</v>
      </c>
      <c r="K91" s="164">
        <v>84.54</v>
      </c>
      <c r="L91" s="164">
        <v>39</v>
      </c>
      <c r="M91" s="164">
        <v>89.72</v>
      </c>
      <c r="N91" s="102"/>
    </row>
    <row r="92" spans="1:14" s="134" customFormat="1" ht="11.45" customHeight="1">
      <c r="A92" s="136"/>
      <c r="B92" s="132"/>
      <c r="C92" s="132"/>
      <c r="D92" s="133"/>
      <c r="F92" s="135"/>
      <c r="G92" s="123"/>
      <c r="H92" s="123"/>
      <c r="I92" s="123"/>
      <c r="J92" s="123"/>
      <c r="K92" s="123"/>
      <c r="L92" s="123"/>
      <c r="M92" s="123"/>
    </row>
    <row r="93" spans="1:14" s="134" customFormat="1" ht="11.45" customHeight="1">
      <c r="A93" s="136"/>
      <c r="B93" s="132"/>
      <c r="C93" s="132"/>
      <c r="D93" s="133"/>
      <c r="F93" s="135"/>
      <c r="G93" s="123"/>
      <c r="H93" s="123"/>
      <c r="I93" s="123"/>
      <c r="J93" s="123"/>
      <c r="K93" s="123"/>
      <c r="L93" s="123"/>
      <c r="M93" s="123"/>
    </row>
    <row r="94" spans="1:14" s="134" customFormat="1" ht="11.45" customHeight="1">
      <c r="A94" s="136"/>
      <c r="B94" s="132"/>
      <c r="C94" s="132"/>
      <c r="D94" s="133"/>
      <c r="F94" s="135"/>
      <c r="G94" s="123"/>
      <c r="H94" s="123"/>
      <c r="I94" s="123"/>
      <c r="J94" s="123"/>
      <c r="K94" s="123"/>
      <c r="L94" s="123"/>
      <c r="M94" s="123"/>
    </row>
    <row r="95" spans="1:14" s="134" customFormat="1" ht="11.45" customHeight="1">
      <c r="A95" s="136"/>
      <c r="B95" s="132"/>
      <c r="C95" s="132"/>
      <c r="D95" s="133"/>
      <c r="F95" s="135"/>
      <c r="G95" s="123"/>
      <c r="H95" s="123"/>
      <c r="I95" s="123"/>
      <c r="J95" s="123"/>
      <c r="K95" s="123"/>
      <c r="L95" s="123"/>
      <c r="M95" s="123"/>
    </row>
    <row r="96" spans="1:14" s="134" customFormat="1" ht="11.45" customHeight="1">
      <c r="A96" s="136"/>
      <c r="B96" s="132"/>
      <c r="C96" s="132"/>
      <c r="D96" s="133"/>
      <c r="F96" s="135"/>
      <c r="G96" s="123"/>
      <c r="H96" s="123"/>
      <c r="I96" s="123"/>
      <c r="J96" s="123"/>
      <c r="K96" s="123"/>
      <c r="L96" s="123"/>
      <c r="M96" s="123"/>
    </row>
    <row r="97" spans="1:13" s="134" customFormat="1" ht="11.45" customHeight="1">
      <c r="A97" s="136"/>
      <c r="B97" s="132"/>
      <c r="C97" s="132"/>
      <c r="D97" s="133"/>
      <c r="F97" s="135"/>
      <c r="G97" s="123"/>
      <c r="H97" s="123"/>
      <c r="I97" s="123"/>
      <c r="J97" s="123"/>
      <c r="K97" s="123"/>
      <c r="L97" s="123"/>
      <c r="M97" s="123"/>
    </row>
    <row r="98" spans="1:13" s="134" customFormat="1" ht="11.45" customHeight="1">
      <c r="A98" s="136"/>
      <c r="B98" s="132"/>
      <c r="C98" s="132"/>
      <c r="D98" s="133"/>
      <c r="F98" s="135"/>
      <c r="G98" s="123"/>
      <c r="H98" s="123"/>
      <c r="I98" s="123"/>
      <c r="J98" s="123"/>
      <c r="K98" s="123"/>
      <c r="L98" s="123"/>
      <c r="M98" s="123"/>
    </row>
    <row r="99" spans="1:13" s="134" customFormat="1" ht="11.45" customHeight="1">
      <c r="A99" s="136"/>
      <c r="B99" s="132"/>
      <c r="C99" s="132"/>
      <c r="D99" s="133"/>
      <c r="F99" s="135"/>
      <c r="G99" s="123"/>
      <c r="H99" s="123"/>
      <c r="I99" s="123"/>
      <c r="J99" s="123"/>
      <c r="K99" s="123"/>
      <c r="L99" s="123"/>
      <c r="M99" s="123"/>
    </row>
    <row r="100" spans="1:13" s="134" customFormat="1" ht="11.45" customHeight="1">
      <c r="A100" s="136"/>
      <c r="B100" s="132"/>
      <c r="C100" s="132"/>
      <c r="D100" s="133"/>
      <c r="F100" s="135"/>
      <c r="G100" s="123"/>
      <c r="H100" s="123"/>
      <c r="I100" s="123"/>
      <c r="J100" s="123"/>
      <c r="K100" s="123"/>
      <c r="L100" s="123"/>
      <c r="M100" s="123"/>
    </row>
    <row r="101" spans="1:13" s="134" customFormat="1" ht="11.45" customHeight="1">
      <c r="A101" s="136"/>
      <c r="B101" s="132"/>
      <c r="C101" s="132"/>
      <c r="D101" s="133"/>
      <c r="F101" s="135"/>
      <c r="G101" s="123"/>
      <c r="H101" s="123"/>
      <c r="I101" s="123"/>
      <c r="J101" s="123"/>
      <c r="K101" s="123"/>
      <c r="L101" s="123"/>
      <c r="M101" s="123"/>
    </row>
    <row r="102" spans="1:13" s="134" customFormat="1" ht="11.45" customHeight="1">
      <c r="A102" s="136"/>
      <c r="B102" s="132"/>
      <c r="C102" s="132"/>
      <c r="D102" s="133"/>
      <c r="F102" s="135"/>
      <c r="G102" s="123"/>
      <c r="H102" s="123"/>
      <c r="I102" s="123"/>
      <c r="J102" s="123"/>
      <c r="K102" s="123"/>
      <c r="L102" s="123"/>
      <c r="M102" s="123"/>
    </row>
    <row r="103" spans="1:13" s="134" customFormat="1" ht="11.45" customHeight="1">
      <c r="A103" s="136"/>
      <c r="B103" s="132"/>
      <c r="C103" s="132"/>
      <c r="D103" s="133"/>
      <c r="F103" s="135"/>
      <c r="G103" s="123"/>
      <c r="H103" s="123"/>
      <c r="I103" s="123"/>
      <c r="J103" s="123"/>
      <c r="K103" s="123"/>
      <c r="L103" s="123"/>
      <c r="M103" s="123"/>
    </row>
    <row r="104" spans="1:13" s="134" customFormat="1" ht="11.45" customHeight="1">
      <c r="A104" s="137"/>
      <c r="B104" s="123"/>
      <c r="C104" s="123"/>
      <c r="D104" s="123"/>
      <c r="F104" s="135"/>
      <c r="G104" s="123"/>
      <c r="H104" s="123"/>
      <c r="I104" s="123"/>
      <c r="J104" s="123"/>
      <c r="K104" s="123"/>
      <c r="L104" s="123"/>
      <c r="M104" s="123"/>
    </row>
    <row r="105" spans="1:13" s="134" customFormat="1" ht="11.45" customHeight="1">
      <c r="A105" s="137"/>
      <c r="B105" s="123"/>
      <c r="C105" s="123"/>
      <c r="D105" s="123"/>
      <c r="F105" s="135"/>
      <c r="G105" s="123"/>
      <c r="H105" s="123"/>
      <c r="I105" s="123"/>
      <c r="J105" s="123"/>
      <c r="K105" s="123"/>
      <c r="L105" s="123"/>
      <c r="M105" s="123"/>
    </row>
    <row r="106" spans="1:13" s="134" customFormat="1" ht="11.45" customHeight="1">
      <c r="A106" s="137"/>
      <c r="B106" s="123"/>
      <c r="C106" s="123"/>
      <c r="D106" s="123"/>
      <c r="F106" s="135"/>
      <c r="G106" s="123"/>
      <c r="H106" s="123"/>
      <c r="I106" s="123"/>
      <c r="J106" s="123"/>
      <c r="K106" s="123"/>
      <c r="L106" s="123"/>
      <c r="M106" s="123"/>
    </row>
    <row r="107" spans="1:13" s="134" customFormat="1" ht="11.45" customHeight="1">
      <c r="A107" s="137"/>
      <c r="B107" s="123"/>
      <c r="C107" s="123"/>
      <c r="D107" s="123"/>
      <c r="F107" s="135"/>
      <c r="G107" s="123"/>
      <c r="H107" s="123"/>
      <c r="I107" s="123"/>
      <c r="J107" s="123"/>
      <c r="K107" s="123"/>
      <c r="L107" s="123"/>
      <c r="M107" s="123"/>
    </row>
    <row r="108" spans="1:13" s="134" customFormat="1" ht="11.45" customHeight="1">
      <c r="A108" s="137"/>
      <c r="B108" s="123"/>
      <c r="C108" s="123"/>
      <c r="D108" s="123"/>
      <c r="F108" s="135"/>
      <c r="G108" s="123"/>
      <c r="H108" s="123"/>
      <c r="I108" s="123"/>
      <c r="J108" s="123"/>
      <c r="K108" s="123"/>
      <c r="L108" s="123"/>
      <c r="M108" s="123"/>
    </row>
    <row r="109" spans="1:13" s="134" customFormat="1" ht="11.45" customHeight="1">
      <c r="A109" s="137"/>
      <c r="B109" s="123"/>
      <c r="C109" s="123"/>
      <c r="D109" s="123"/>
      <c r="F109" s="135"/>
      <c r="G109" s="123"/>
      <c r="H109" s="123"/>
      <c r="I109" s="123"/>
      <c r="J109" s="123"/>
      <c r="K109" s="123"/>
      <c r="L109" s="123"/>
      <c r="M109" s="123"/>
    </row>
    <row r="110" spans="1:13" s="134" customFormat="1" ht="11.45" customHeight="1">
      <c r="A110" s="137"/>
      <c r="B110" s="123"/>
      <c r="C110" s="123"/>
      <c r="D110" s="123"/>
      <c r="F110" s="135"/>
      <c r="G110" s="123"/>
      <c r="H110" s="123"/>
      <c r="I110" s="123"/>
      <c r="J110" s="123"/>
      <c r="K110" s="123"/>
      <c r="L110" s="123"/>
      <c r="M110" s="123"/>
    </row>
    <row r="111" spans="1:13" s="134" customFormat="1" ht="11.45" customHeight="1">
      <c r="A111" s="137"/>
      <c r="B111" s="123"/>
      <c r="C111" s="123"/>
      <c r="D111" s="123"/>
      <c r="F111" s="135"/>
      <c r="G111" s="123"/>
      <c r="H111" s="123"/>
      <c r="I111" s="123"/>
      <c r="J111" s="123"/>
      <c r="K111" s="123"/>
      <c r="L111" s="123"/>
      <c r="M111" s="123"/>
    </row>
    <row r="112" spans="1:13" s="134" customFormat="1" ht="11.45" customHeight="1">
      <c r="A112" s="137"/>
      <c r="B112" s="123"/>
      <c r="C112" s="123"/>
      <c r="D112" s="123"/>
      <c r="F112" s="135"/>
      <c r="G112" s="123"/>
      <c r="H112" s="123"/>
      <c r="I112" s="123"/>
      <c r="J112" s="123"/>
      <c r="K112" s="123"/>
      <c r="L112" s="123"/>
      <c r="M112" s="123"/>
    </row>
    <row r="113" spans="1:13" s="134" customFormat="1" ht="11.45" customHeight="1">
      <c r="A113" s="137"/>
      <c r="B113" s="123"/>
      <c r="C113" s="123"/>
      <c r="D113" s="123"/>
      <c r="F113" s="135"/>
      <c r="G113" s="123"/>
      <c r="H113" s="123"/>
      <c r="I113" s="123"/>
      <c r="J113" s="123"/>
      <c r="K113" s="123"/>
      <c r="L113" s="123"/>
      <c r="M113" s="123"/>
    </row>
    <row r="114" spans="1:13" s="134" customFormat="1" ht="11.45" customHeight="1">
      <c r="A114" s="137"/>
      <c r="B114" s="123"/>
      <c r="C114" s="123"/>
      <c r="D114" s="123"/>
      <c r="F114" s="135"/>
      <c r="G114" s="123"/>
      <c r="H114" s="123"/>
      <c r="I114" s="123"/>
      <c r="J114" s="123"/>
      <c r="K114" s="123"/>
      <c r="L114" s="123"/>
      <c r="M114" s="123"/>
    </row>
    <row r="115" spans="1:13" s="134" customFormat="1" ht="11.45" customHeight="1">
      <c r="A115" s="137"/>
      <c r="B115" s="123"/>
      <c r="C115" s="123"/>
      <c r="D115" s="123"/>
      <c r="F115" s="135"/>
      <c r="G115" s="123"/>
      <c r="H115" s="123"/>
      <c r="I115" s="123"/>
      <c r="J115" s="123"/>
      <c r="K115" s="123"/>
      <c r="L115" s="123"/>
      <c r="M115" s="123"/>
    </row>
    <row r="116" spans="1:13" s="134" customFormat="1" ht="11.45" customHeight="1">
      <c r="A116" s="137"/>
      <c r="B116" s="123"/>
      <c r="C116" s="123"/>
      <c r="D116" s="123"/>
      <c r="F116" s="135"/>
      <c r="G116" s="123"/>
      <c r="H116" s="123"/>
      <c r="I116" s="123"/>
      <c r="J116" s="123"/>
      <c r="K116" s="123"/>
      <c r="L116" s="123"/>
      <c r="M116" s="123"/>
    </row>
    <row r="117" spans="1:13" s="134" customFormat="1" ht="11.45" customHeight="1">
      <c r="A117" s="137"/>
      <c r="B117" s="123"/>
      <c r="C117" s="123"/>
      <c r="D117" s="123"/>
      <c r="F117" s="135"/>
      <c r="G117" s="123"/>
      <c r="H117" s="123"/>
      <c r="I117" s="123"/>
      <c r="J117" s="123"/>
      <c r="K117" s="123"/>
      <c r="L117" s="123"/>
      <c r="M117" s="123"/>
    </row>
    <row r="118" spans="1:13" s="134" customFormat="1" ht="11.45" customHeight="1">
      <c r="A118" s="137"/>
      <c r="B118" s="123"/>
      <c r="C118" s="123"/>
      <c r="D118" s="123"/>
      <c r="F118" s="135"/>
      <c r="G118" s="123"/>
      <c r="H118" s="123"/>
      <c r="I118" s="123"/>
      <c r="J118" s="123"/>
      <c r="K118" s="123"/>
      <c r="L118" s="123"/>
      <c r="M118" s="123"/>
    </row>
    <row r="119" spans="1:13" s="134" customFormat="1" ht="11.45" customHeight="1">
      <c r="A119" s="137"/>
      <c r="B119" s="123"/>
      <c r="C119" s="123"/>
      <c r="D119" s="123"/>
      <c r="F119" s="135"/>
      <c r="G119" s="123"/>
      <c r="H119" s="123"/>
      <c r="I119" s="123"/>
      <c r="J119" s="123"/>
      <c r="K119" s="123"/>
      <c r="L119" s="123"/>
      <c r="M119" s="123"/>
    </row>
    <row r="120" spans="1:13" s="134" customFormat="1" ht="11.45" customHeight="1">
      <c r="A120" s="137"/>
      <c r="B120" s="123"/>
      <c r="C120" s="123"/>
      <c r="D120" s="123"/>
      <c r="F120" s="135"/>
      <c r="G120" s="123"/>
      <c r="H120" s="123"/>
      <c r="I120" s="123"/>
      <c r="J120" s="123"/>
      <c r="K120" s="123"/>
      <c r="L120" s="123"/>
      <c r="M120" s="123"/>
    </row>
    <row r="121" spans="1:13" s="134" customFormat="1" ht="11.45" customHeight="1">
      <c r="A121" s="137"/>
      <c r="B121" s="123"/>
      <c r="C121" s="123"/>
      <c r="D121" s="123"/>
      <c r="F121" s="135"/>
      <c r="G121" s="123"/>
      <c r="H121" s="123"/>
      <c r="I121" s="123"/>
      <c r="J121" s="123"/>
      <c r="K121" s="123"/>
      <c r="L121" s="123"/>
      <c r="M121" s="123"/>
    </row>
    <row r="122" spans="1:13" s="134" customFormat="1" ht="11.45" customHeight="1">
      <c r="A122" s="137"/>
      <c r="B122" s="123"/>
      <c r="C122" s="123"/>
      <c r="D122" s="123"/>
      <c r="F122" s="135"/>
      <c r="G122" s="123"/>
      <c r="H122" s="123"/>
      <c r="I122" s="123"/>
      <c r="J122" s="123"/>
      <c r="K122" s="123"/>
      <c r="L122" s="123"/>
      <c r="M122" s="123"/>
    </row>
    <row r="123" spans="1:13" s="134" customFormat="1" ht="11.45" customHeight="1">
      <c r="A123" s="137"/>
      <c r="B123" s="123"/>
      <c r="C123" s="123"/>
      <c r="D123" s="123"/>
      <c r="F123" s="135"/>
      <c r="G123" s="123"/>
      <c r="H123" s="123"/>
      <c r="I123" s="123"/>
      <c r="J123" s="123"/>
      <c r="K123" s="123"/>
      <c r="L123" s="123"/>
      <c r="M123" s="123"/>
    </row>
    <row r="124" spans="1:13" s="134" customFormat="1" ht="11.45" customHeight="1">
      <c r="A124" s="137"/>
      <c r="B124" s="123"/>
      <c r="C124" s="123"/>
      <c r="D124" s="123"/>
      <c r="F124" s="135"/>
      <c r="G124" s="123"/>
      <c r="H124" s="123"/>
      <c r="I124" s="123"/>
      <c r="J124" s="123"/>
      <c r="K124" s="123"/>
      <c r="L124" s="123"/>
      <c r="M124" s="123"/>
    </row>
    <row r="125" spans="1:13" s="134" customFormat="1" ht="11.45" customHeight="1">
      <c r="A125" s="137"/>
      <c r="B125" s="123"/>
      <c r="C125" s="123"/>
      <c r="D125" s="123"/>
      <c r="F125" s="135"/>
      <c r="G125" s="123"/>
      <c r="H125" s="123"/>
      <c r="I125" s="123"/>
      <c r="J125" s="123"/>
      <c r="K125" s="123"/>
      <c r="L125" s="123"/>
      <c r="M125" s="123"/>
    </row>
    <row r="126" spans="1:13" s="134" customFormat="1" ht="11.45" customHeight="1">
      <c r="A126" s="137"/>
      <c r="B126" s="123"/>
      <c r="C126" s="123"/>
      <c r="D126" s="123"/>
      <c r="F126" s="135"/>
      <c r="G126" s="123"/>
      <c r="H126" s="123"/>
      <c r="I126" s="123"/>
      <c r="J126" s="123"/>
      <c r="K126" s="123"/>
      <c r="L126" s="123"/>
      <c r="M126" s="123"/>
    </row>
    <row r="127" spans="1:13" s="134" customFormat="1" ht="11.45" customHeight="1">
      <c r="A127" s="137"/>
      <c r="B127" s="123"/>
      <c r="C127" s="123"/>
      <c r="D127" s="123"/>
      <c r="F127" s="135"/>
      <c r="G127" s="123"/>
      <c r="H127" s="123"/>
      <c r="I127" s="123"/>
      <c r="J127" s="123"/>
      <c r="K127" s="123"/>
      <c r="L127" s="123"/>
      <c r="M127" s="123"/>
    </row>
    <row r="128" spans="1:13" s="134" customFormat="1" ht="11.45" customHeight="1">
      <c r="A128" s="137"/>
      <c r="B128" s="123"/>
      <c r="C128" s="123"/>
      <c r="D128" s="123"/>
      <c r="F128" s="135"/>
      <c r="G128" s="123"/>
      <c r="H128" s="123"/>
      <c r="I128" s="123"/>
      <c r="J128" s="123"/>
      <c r="K128" s="123"/>
      <c r="L128" s="123"/>
      <c r="M128" s="123"/>
    </row>
    <row r="129" spans="1:13" s="134" customFormat="1" ht="11.45" customHeight="1">
      <c r="A129" s="137"/>
      <c r="B129" s="123"/>
      <c r="C129" s="123"/>
      <c r="D129" s="123"/>
      <c r="F129" s="135"/>
      <c r="G129" s="123"/>
      <c r="H129" s="123"/>
      <c r="I129" s="123"/>
      <c r="J129" s="123"/>
      <c r="K129" s="123"/>
      <c r="L129" s="123"/>
      <c r="M129" s="123"/>
    </row>
    <row r="130" spans="1:13" s="134" customFormat="1" ht="11.45" customHeight="1">
      <c r="A130" s="137"/>
      <c r="B130" s="123"/>
      <c r="C130" s="123"/>
      <c r="D130" s="123"/>
      <c r="F130" s="135"/>
      <c r="G130" s="123"/>
      <c r="H130" s="123"/>
      <c r="I130" s="123"/>
      <c r="J130" s="123"/>
      <c r="K130" s="123"/>
      <c r="L130" s="123"/>
      <c r="M130" s="123"/>
    </row>
    <row r="131" spans="1:13" s="134" customFormat="1" ht="11.45" customHeight="1">
      <c r="A131" s="137"/>
      <c r="B131" s="123"/>
      <c r="C131" s="123"/>
      <c r="D131" s="123"/>
      <c r="F131" s="135"/>
      <c r="G131" s="123"/>
      <c r="H131" s="123"/>
      <c r="I131" s="123"/>
      <c r="J131" s="123"/>
      <c r="K131" s="123"/>
      <c r="L131" s="123"/>
      <c r="M131" s="123"/>
    </row>
    <row r="132" spans="1:13" s="134" customFormat="1" ht="11.45" customHeight="1">
      <c r="A132" s="137"/>
      <c r="B132" s="123"/>
      <c r="C132" s="123"/>
      <c r="D132" s="123"/>
      <c r="F132" s="135"/>
      <c r="G132" s="123"/>
      <c r="H132" s="123"/>
      <c r="I132" s="123"/>
      <c r="J132" s="123"/>
      <c r="K132" s="123"/>
      <c r="L132" s="123"/>
      <c r="M132" s="123"/>
    </row>
    <row r="133" spans="1:13" s="134" customFormat="1" ht="11.45" customHeight="1">
      <c r="A133" s="137"/>
      <c r="B133" s="123"/>
      <c r="C133" s="123"/>
      <c r="D133" s="123"/>
      <c r="F133" s="135"/>
      <c r="G133" s="123"/>
      <c r="H133" s="123"/>
      <c r="I133" s="123"/>
      <c r="J133" s="123"/>
      <c r="K133" s="123"/>
      <c r="L133" s="123"/>
      <c r="M133" s="123"/>
    </row>
    <row r="134" spans="1:13" s="134" customFormat="1" ht="11.45" customHeight="1">
      <c r="A134" s="137"/>
      <c r="B134" s="123"/>
      <c r="C134" s="123"/>
      <c r="D134" s="123"/>
      <c r="F134" s="135"/>
      <c r="G134" s="123"/>
      <c r="H134" s="123"/>
      <c r="I134" s="123"/>
      <c r="J134" s="123"/>
      <c r="K134" s="123"/>
      <c r="L134" s="123"/>
      <c r="M134" s="123"/>
    </row>
    <row r="135" spans="1:13" s="134" customFormat="1" ht="11.45" customHeight="1">
      <c r="A135" s="137"/>
      <c r="B135" s="123"/>
      <c r="C135" s="123"/>
      <c r="D135" s="123"/>
      <c r="F135" s="135"/>
      <c r="G135" s="123"/>
      <c r="H135" s="123"/>
      <c r="I135" s="123"/>
      <c r="J135" s="123"/>
      <c r="K135" s="123"/>
      <c r="L135" s="123"/>
      <c r="M135" s="123"/>
    </row>
    <row r="136" spans="1:13" s="134" customFormat="1" ht="11.45" customHeight="1">
      <c r="A136" s="137"/>
      <c r="B136" s="123"/>
      <c r="C136" s="123"/>
      <c r="D136" s="123"/>
      <c r="F136" s="135"/>
      <c r="G136" s="123"/>
      <c r="H136" s="123"/>
      <c r="I136" s="123"/>
      <c r="J136" s="123"/>
      <c r="K136" s="123"/>
      <c r="L136" s="123"/>
      <c r="M136" s="123"/>
    </row>
    <row r="137" spans="1:13" s="134" customFormat="1" ht="11.45" customHeight="1">
      <c r="A137" s="137"/>
      <c r="B137" s="123"/>
      <c r="C137" s="123"/>
      <c r="D137" s="123"/>
      <c r="F137" s="135"/>
      <c r="G137" s="123"/>
      <c r="H137" s="123"/>
      <c r="I137" s="123"/>
      <c r="J137" s="123"/>
      <c r="K137" s="123"/>
      <c r="L137" s="123"/>
      <c r="M137" s="123"/>
    </row>
    <row r="138" spans="1:13" s="134" customFormat="1" ht="11.45" customHeight="1">
      <c r="A138" s="137"/>
      <c r="B138" s="123"/>
      <c r="C138" s="123"/>
      <c r="D138" s="123"/>
      <c r="F138" s="135"/>
      <c r="G138" s="123"/>
      <c r="H138" s="123"/>
      <c r="I138" s="123"/>
      <c r="J138" s="123"/>
      <c r="K138" s="123"/>
      <c r="L138" s="123"/>
      <c r="M138" s="123"/>
    </row>
    <row r="139" spans="1:13" s="134" customFormat="1" ht="11.45" customHeight="1">
      <c r="A139" s="137"/>
      <c r="B139" s="123"/>
      <c r="C139" s="123"/>
      <c r="D139" s="123"/>
      <c r="F139" s="135"/>
      <c r="G139" s="123"/>
      <c r="H139" s="123"/>
      <c r="I139" s="123"/>
      <c r="J139" s="123"/>
      <c r="K139" s="123"/>
      <c r="L139" s="123"/>
      <c r="M139" s="123"/>
    </row>
    <row r="140" spans="1:13" s="134" customFormat="1" ht="11.45" customHeight="1">
      <c r="A140" s="137"/>
      <c r="B140" s="123"/>
      <c r="C140" s="123"/>
      <c r="D140" s="123"/>
      <c r="F140" s="135"/>
      <c r="G140" s="123"/>
      <c r="H140" s="123"/>
      <c r="I140" s="123"/>
      <c r="J140" s="123"/>
      <c r="K140" s="123"/>
      <c r="L140" s="123"/>
      <c r="M140" s="123"/>
    </row>
    <row r="141" spans="1:13" s="134" customFormat="1" ht="11.45" customHeight="1">
      <c r="A141" s="137"/>
      <c r="B141" s="123"/>
      <c r="C141" s="123"/>
      <c r="D141" s="123"/>
      <c r="F141" s="135"/>
      <c r="G141" s="123"/>
      <c r="H141" s="123"/>
      <c r="I141" s="123"/>
      <c r="J141" s="123"/>
      <c r="K141" s="123"/>
      <c r="L141" s="123"/>
      <c r="M141" s="123"/>
    </row>
    <row r="142" spans="1:13" s="134" customFormat="1" ht="11.45" customHeight="1">
      <c r="A142" s="137"/>
      <c r="B142" s="123"/>
      <c r="C142" s="123"/>
      <c r="D142" s="123"/>
      <c r="F142" s="135"/>
      <c r="G142" s="123"/>
      <c r="H142" s="123"/>
      <c r="I142" s="123"/>
      <c r="J142" s="123"/>
      <c r="K142" s="123"/>
      <c r="L142" s="123"/>
      <c r="M142" s="123"/>
    </row>
    <row r="143" spans="1:13" s="134" customFormat="1" ht="11.45" customHeight="1">
      <c r="A143" s="137"/>
      <c r="B143" s="123"/>
      <c r="C143" s="123"/>
      <c r="D143" s="123"/>
      <c r="F143" s="135"/>
      <c r="G143" s="123"/>
      <c r="H143" s="123"/>
      <c r="I143" s="123"/>
      <c r="J143" s="123"/>
      <c r="K143" s="123"/>
      <c r="L143" s="123"/>
      <c r="M143" s="123"/>
    </row>
    <row r="144" spans="1:13" s="134" customFormat="1" ht="11.45" customHeight="1">
      <c r="A144" s="137"/>
      <c r="B144" s="123"/>
      <c r="C144" s="123"/>
      <c r="D144" s="123"/>
      <c r="F144" s="135"/>
      <c r="G144" s="123"/>
      <c r="H144" s="123"/>
      <c r="I144" s="123"/>
      <c r="J144" s="123"/>
      <c r="K144" s="123"/>
      <c r="L144" s="123"/>
      <c r="M144" s="123"/>
    </row>
    <row r="145" spans="1:13" s="134" customFormat="1" ht="15.75" customHeight="1">
      <c r="A145" s="137"/>
      <c r="B145" s="123"/>
      <c r="C145" s="123"/>
      <c r="D145" s="123"/>
      <c r="F145" s="135"/>
      <c r="G145" s="123"/>
      <c r="H145" s="123"/>
      <c r="I145" s="123"/>
      <c r="J145" s="123"/>
      <c r="K145" s="123"/>
      <c r="L145" s="123"/>
      <c r="M145" s="123"/>
    </row>
    <row r="146" spans="1:13" s="134" customFormat="1" ht="15.75" customHeight="1">
      <c r="A146" s="137"/>
      <c r="B146" s="123"/>
      <c r="C146" s="123"/>
      <c r="D146" s="123"/>
      <c r="F146" s="135"/>
      <c r="G146" s="123"/>
      <c r="H146" s="123"/>
      <c r="I146" s="123"/>
      <c r="J146" s="123"/>
      <c r="K146" s="123"/>
      <c r="L146" s="123"/>
      <c r="M146" s="123"/>
    </row>
    <row r="147" spans="1:13" s="134" customFormat="1" ht="15.75" customHeight="1">
      <c r="A147" s="137"/>
      <c r="B147" s="123"/>
      <c r="C147" s="123"/>
      <c r="D147" s="123"/>
      <c r="F147" s="135"/>
      <c r="G147" s="123"/>
      <c r="H147" s="123"/>
      <c r="I147" s="123"/>
      <c r="J147" s="123"/>
      <c r="K147" s="123"/>
      <c r="L147" s="123"/>
      <c r="M147" s="123"/>
    </row>
    <row r="148" spans="1:13" s="134" customFormat="1" ht="15.75" customHeight="1">
      <c r="A148" s="137"/>
      <c r="B148" s="123"/>
      <c r="C148" s="123"/>
      <c r="D148" s="123"/>
      <c r="F148" s="135"/>
      <c r="G148" s="123"/>
      <c r="H148" s="123"/>
      <c r="I148" s="123"/>
      <c r="J148" s="123"/>
      <c r="K148" s="123"/>
      <c r="L148" s="123"/>
      <c r="M148" s="123"/>
    </row>
    <row r="149" spans="1:13" s="134" customFormat="1" ht="15.75" customHeight="1">
      <c r="A149" s="137"/>
      <c r="B149" s="123"/>
      <c r="C149" s="123"/>
      <c r="D149" s="123"/>
      <c r="F149" s="135"/>
      <c r="G149" s="123"/>
      <c r="H149" s="123"/>
      <c r="I149" s="123"/>
      <c r="J149" s="123"/>
      <c r="K149" s="123"/>
      <c r="L149" s="123"/>
      <c r="M149" s="123"/>
    </row>
    <row r="150" spans="1:13" s="134" customFormat="1" ht="15.75" customHeight="1">
      <c r="A150" s="137"/>
      <c r="B150" s="123"/>
      <c r="C150" s="123"/>
      <c r="D150" s="123"/>
      <c r="F150" s="135"/>
      <c r="G150" s="123"/>
      <c r="H150" s="123"/>
      <c r="I150" s="123"/>
      <c r="J150" s="123"/>
      <c r="K150" s="123"/>
      <c r="L150" s="123"/>
      <c r="M150" s="123"/>
    </row>
    <row r="151" spans="1:13" s="134" customFormat="1" ht="15.75" customHeight="1">
      <c r="A151" s="137"/>
      <c r="B151" s="123"/>
      <c r="C151" s="123"/>
      <c r="D151" s="123"/>
      <c r="F151" s="135"/>
      <c r="G151" s="123"/>
      <c r="H151" s="123"/>
      <c r="I151" s="123"/>
      <c r="J151" s="123"/>
      <c r="K151" s="123"/>
      <c r="L151" s="123"/>
      <c r="M151" s="123"/>
    </row>
    <row r="152" spans="1:13" s="134" customFormat="1" ht="15.75" customHeight="1">
      <c r="A152" s="137"/>
      <c r="B152" s="123"/>
      <c r="C152" s="123"/>
      <c r="D152" s="123"/>
      <c r="F152" s="135"/>
      <c r="G152" s="123"/>
      <c r="H152" s="123"/>
      <c r="I152" s="123"/>
      <c r="J152" s="123"/>
      <c r="K152" s="123"/>
      <c r="L152" s="123"/>
      <c r="M152" s="123"/>
    </row>
    <row r="153" spans="1:13" s="134" customFormat="1" ht="15.75" customHeight="1">
      <c r="A153" s="137"/>
      <c r="B153" s="123"/>
      <c r="C153" s="123"/>
      <c r="D153" s="123"/>
      <c r="F153" s="135"/>
      <c r="G153" s="123"/>
      <c r="H153" s="123"/>
      <c r="I153" s="123"/>
      <c r="J153" s="123"/>
      <c r="K153" s="123"/>
      <c r="L153" s="123"/>
      <c r="M153" s="123"/>
    </row>
    <row r="154" spans="1:13" s="134" customFormat="1" ht="15.75" customHeight="1">
      <c r="A154" s="137"/>
      <c r="B154" s="123"/>
      <c r="C154" s="123"/>
      <c r="D154" s="123"/>
      <c r="F154" s="135"/>
      <c r="G154" s="123"/>
      <c r="H154" s="123"/>
      <c r="I154" s="123"/>
      <c r="J154" s="123"/>
      <c r="K154" s="123"/>
      <c r="L154" s="123"/>
      <c r="M154" s="123"/>
    </row>
    <row r="155" spans="1:13" s="134" customFormat="1" ht="15.75" customHeight="1">
      <c r="A155" s="137"/>
      <c r="B155" s="123"/>
      <c r="C155" s="123"/>
      <c r="D155" s="123"/>
      <c r="F155" s="135"/>
      <c r="G155" s="123"/>
      <c r="H155" s="123"/>
      <c r="I155" s="123"/>
      <c r="J155" s="123"/>
      <c r="K155" s="123"/>
      <c r="L155" s="123"/>
      <c r="M155" s="123"/>
    </row>
    <row r="156" spans="1:13" s="134" customFormat="1" ht="15.75" customHeight="1">
      <c r="A156" s="137"/>
      <c r="B156" s="123"/>
      <c r="C156" s="123"/>
      <c r="D156" s="123"/>
      <c r="F156" s="135"/>
      <c r="G156" s="123"/>
      <c r="H156" s="123"/>
      <c r="I156" s="123"/>
      <c r="J156" s="123"/>
      <c r="K156" s="123"/>
      <c r="L156" s="123"/>
      <c r="M156" s="123"/>
    </row>
    <row r="157" spans="1:13" s="134" customFormat="1" ht="15.75" customHeight="1">
      <c r="A157" s="137"/>
      <c r="B157" s="123"/>
      <c r="C157" s="123"/>
      <c r="D157" s="123"/>
      <c r="F157" s="135"/>
      <c r="G157" s="123"/>
      <c r="H157" s="123"/>
      <c r="I157" s="123"/>
      <c r="J157" s="123"/>
      <c r="K157" s="123"/>
      <c r="L157" s="123"/>
      <c r="M157" s="123"/>
    </row>
    <row r="158" spans="1:13" s="134" customFormat="1" ht="15.75" customHeight="1">
      <c r="A158" s="137"/>
      <c r="B158" s="123"/>
      <c r="C158" s="123"/>
      <c r="D158" s="123"/>
      <c r="F158" s="135"/>
      <c r="G158" s="123"/>
      <c r="H158" s="123"/>
      <c r="I158" s="123"/>
      <c r="J158" s="123"/>
      <c r="K158" s="123"/>
      <c r="L158" s="123"/>
      <c r="M158" s="123"/>
    </row>
    <row r="159" spans="1:13" s="134" customFormat="1" ht="15.75" customHeight="1">
      <c r="A159" s="137"/>
      <c r="B159" s="123"/>
      <c r="C159" s="123"/>
      <c r="D159" s="123"/>
      <c r="F159" s="135"/>
      <c r="G159" s="123"/>
      <c r="H159" s="123"/>
      <c r="I159" s="123"/>
      <c r="J159" s="123"/>
      <c r="K159" s="123"/>
      <c r="L159" s="123"/>
      <c r="M159" s="123"/>
    </row>
    <row r="160" spans="1:13" s="134" customFormat="1" ht="15.75" customHeight="1">
      <c r="A160" s="137"/>
      <c r="B160" s="123"/>
      <c r="C160" s="123"/>
      <c r="D160" s="123"/>
      <c r="F160" s="135"/>
      <c r="G160" s="123"/>
      <c r="H160" s="123"/>
      <c r="I160" s="123"/>
      <c r="J160" s="123"/>
      <c r="K160" s="123"/>
      <c r="L160" s="123"/>
      <c r="M160" s="123"/>
    </row>
    <row r="161" spans="1:13" s="134" customFormat="1" ht="15.75" customHeight="1">
      <c r="A161" s="137"/>
      <c r="B161" s="123"/>
      <c r="C161" s="123"/>
      <c r="D161" s="123"/>
      <c r="F161" s="135"/>
      <c r="G161" s="123"/>
      <c r="H161" s="123"/>
      <c r="I161" s="123"/>
      <c r="J161" s="123"/>
      <c r="K161" s="123"/>
      <c r="L161" s="123"/>
      <c r="M161" s="123"/>
    </row>
    <row r="162" spans="1:13" s="134" customFormat="1" ht="15.75" customHeight="1">
      <c r="A162" s="137"/>
      <c r="B162" s="123"/>
      <c r="C162" s="123"/>
      <c r="D162" s="123"/>
      <c r="F162" s="135"/>
      <c r="G162" s="123"/>
      <c r="H162" s="123"/>
      <c r="I162" s="123"/>
      <c r="J162" s="123"/>
      <c r="K162" s="123"/>
      <c r="L162" s="123"/>
      <c r="M162" s="123"/>
    </row>
    <row r="163" spans="1:13" s="134" customFormat="1" ht="15.75" customHeight="1">
      <c r="A163" s="137"/>
      <c r="B163" s="123"/>
      <c r="C163" s="123"/>
      <c r="D163" s="123"/>
      <c r="F163" s="135"/>
      <c r="G163" s="123"/>
      <c r="H163" s="123"/>
      <c r="I163" s="123"/>
      <c r="J163" s="123"/>
      <c r="K163" s="123"/>
      <c r="L163" s="123"/>
      <c r="M163" s="123"/>
    </row>
    <row r="164" spans="1:13" s="134" customFormat="1" ht="15.75" customHeight="1">
      <c r="A164" s="137"/>
      <c r="B164" s="123"/>
      <c r="C164" s="123"/>
      <c r="D164" s="123"/>
      <c r="F164" s="135"/>
      <c r="G164" s="123"/>
      <c r="H164" s="123"/>
      <c r="I164" s="123"/>
      <c r="J164" s="123"/>
      <c r="K164" s="123"/>
      <c r="L164" s="123"/>
      <c r="M164" s="123"/>
    </row>
    <row r="165" spans="1:13" s="134" customFormat="1" ht="15.75" customHeight="1">
      <c r="A165" s="137"/>
      <c r="B165" s="123"/>
      <c r="C165" s="123"/>
      <c r="D165" s="123"/>
      <c r="F165" s="135"/>
      <c r="G165" s="123"/>
      <c r="H165" s="123"/>
      <c r="I165" s="123"/>
      <c r="J165" s="123"/>
      <c r="K165" s="123"/>
      <c r="L165" s="123"/>
      <c r="M165" s="123"/>
    </row>
    <row r="166" spans="1:13" s="134" customFormat="1" ht="15.75" customHeight="1">
      <c r="A166" s="137"/>
      <c r="B166" s="123"/>
      <c r="C166" s="123"/>
      <c r="D166" s="123"/>
      <c r="F166" s="135"/>
      <c r="G166" s="123"/>
      <c r="H166" s="123"/>
      <c r="I166" s="123"/>
      <c r="J166" s="123"/>
      <c r="K166" s="123"/>
      <c r="L166" s="123"/>
      <c r="M166" s="123"/>
    </row>
    <row r="167" spans="1:13" s="134" customFormat="1" ht="15.75" customHeight="1">
      <c r="A167" s="137"/>
      <c r="B167" s="123"/>
      <c r="C167" s="123"/>
      <c r="D167" s="123"/>
      <c r="F167" s="135"/>
      <c r="G167" s="123"/>
      <c r="H167" s="123"/>
      <c r="I167" s="123"/>
      <c r="J167" s="123"/>
      <c r="K167" s="123"/>
      <c r="L167" s="123"/>
      <c r="M167" s="123"/>
    </row>
    <row r="168" spans="1:13" s="134" customFormat="1" ht="15.75" customHeight="1">
      <c r="A168" s="137"/>
      <c r="B168" s="123"/>
      <c r="C168" s="123"/>
      <c r="D168" s="123"/>
      <c r="F168" s="135"/>
      <c r="G168" s="123"/>
      <c r="H168" s="123"/>
      <c r="I168" s="123"/>
      <c r="J168" s="123"/>
      <c r="K168" s="123"/>
      <c r="L168" s="123"/>
      <c r="M168" s="123"/>
    </row>
    <row r="169" spans="1:13" s="134" customFormat="1" ht="15.75" customHeight="1">
      <c r="A169" s="137"/>
      <c r="B169" s="123"/>
      <c r="C169" s="123"/>
      <c r="D169" s="123"/>
      <c r="F169" s="135"/>
      <c r="G169" s="123"/>
      <c r="H169" s="123"/>
      <c r="I169" s="123"/>
      <c r="J169" s="123"/>
      <c r="K169" s="123"/>
      <c r="L169" s="123"/>
      <c r="M169" s="123"/>
    </row>
    <row r="170" spans="1:13" s="134" customFormat="1" ht="15.75" customHeight="1">
      <c r="A170" s="137"/>
      <c r="B170" s="123"/>
      <c r="C170" s="123"/>
      <c r="D170" s="123"/>
      <c r="F170" s="135"/>
      <c r="G170" s="123"/>
      <c r="H170" s="123"/>
      <c r="I170" s="123"/>
      <c r="J170" s="123"/>
      <c r="K170" s="123"/>
      <c r="L170" s="123"/>
      <c r="M170" s="123"/>
    </row>
    <row r="171" spans="1:13" s="134" customFormat="1" ht="15.75" customHeight="1">
      <c r="A171" s="137"/>
      <c r="B171" s="123"/>
      <c r="C171" s="123"/>
      <c r="D171" s="123"/>
      <c r="F171" s="135"/>
      <c r="G171" s="123"/>
      <c r="H171" s="123"/>
      <c r="I171" s="123"/>
      <c r="J171" s="123"/>
      <c r="K171" s="123"/>
      <c r="L171" s="123"/>
      <c r="M171" s="123"/>
    </row>
    <row r="172" spans="1:13" s="134" customFormat="1" ht="15.75" customHeight="1">
      <c r="A172" s="137"/>
      <c r="B172" s="123"/>
      <c r="C172" s="123"/>
      <c r="D172" s="123"/>
      <c r="F172" s="135"/>
      <c r="G172" s="123"/>
      <c r="H172" s="123"/>
      <c r="I172" s="123"/>
      <c r="J172" s="123"/>
      <c r="K172" s="123"/>
      <c r="L172" s="123"/>
      <c r="M172" s="123"/>
    </row>
    <row r="173" spans="1:13" s="134" customFormat="1" ht="15.75" customHeight="1">
      <c r="A173" s="137"/>
      <c r="B173" s="123"/>
      <c r="C173" s="123"/>
      <c r="D173" s="123"/>
      <c r="F173" s="135"/>
      <c r="G173" s="123"/>
      <c r="H173" s="123"/>
      <c r="I173" s="123"/>
      <c r="J173" s="123"/>
      <c r="K173" s="123"/>
      <c r="L173" s="123"/>
      <c r="M173" s="123"/>
    </row>
    <row r="174" spans="1:13" s="134" customFormat="1" ht="15.75" customHeight="1">
      <c r="A174" s="137"/>
      <c r="B174" s="123"/>
      <c r="C174" s="123"/>
      <c r="D174" s="123"/>
      <c r="F174" s="135"/>
      <c r="G174" s="123"/>
      <c r="H174" s="123"/>
      <c r="I174" s="123"/>
      <c r="J174" s="123"/>
      <c r="K174" s="123"/>
      <c r="L174" s="123"/>
      <c r="M174" s="123"/>
    </row>
    <row r="175" spans="1:13" s="134" customFormat="1" ht="15.75" customHeight="1">
      <c r="A175" s="137"/>
      <c r="B175" s="123"/>
      <c r="C175" s="123"/>
      <c r="D175" s="123"/>
      <c r="F175" s="135"/>
      <c r="G175" s="123"/>
      <c r="H175" s="123"/>
      <c r="I175" s="123"/>
      <c r="J175" s="123"/>
      <c r="K175" s="123"/>
      <c r="L175" s="123"/>
      <c r="M175" s="123"/>
    </row>
    <row r="176" spans="1:13" s="134" customFormat="1" ht="15.75" customHeight="1">
      <c r="A176" s="137"/>
      <c r="B176" s="123"/>
      <c r="C176" s="123"/>
      <c r="D176" s="123"/>
      <c r="F176" s="135"/>
      <c r="G176" s="123"/>
      <c r="H176" s="123"/>
      <c r="I176" s="123"/>
      <c r="J176" s="123"/>
      <c r="K176" s="123"/>
      <c r="L176" s="123"/>
      <c r="M176" s="123"/>
    </row>
    <row r="177" spans="1:13" s="134" customFormat="1" ht="15.75" customHeight="1">
      <c r="A177" s="137"/>
      <c r="B177" s="123"/>
      <c r="C177" s="123"/>
      <c r="D177" s="123"/>
      <c r="F177" s="135"/>
      <c r="G177" s="123"/>
      <c r="H177" s="123"/>
      <c r="I177" s="123"/>
      <c r="J177" s="123"/>
      <c r="K177" s="123"/>
      <c r="L177" s="123"/>
      <c r="M177" s="123"/>
    </row>
    <row r="178" spans="1:13" s="134" customFormat="1" ht="15.75" customHeight="1">
      <c r="A178" s="137"/>
      <c r="B178" s="123"/>
      <c r="C178" s="123"/>
      <c r="D178" s="123"/>
      <c r="F178" s="135"/>
      <c r="G178" s="123"/>
      <c r="H178" s="123"/>
      <c r="I178" s="123"/>
      <c r="J178" s="123"/>
      <c r="K178" s="123"/>
      <c r="L178" s="123"/>
      <c r="M178" s="123"/>
    </row>
    <row r="179" spans="1:13" s="134" customFormat="1" ht="15.75" customHeight="1">
      <c r="A179" s="137"/>
      <c r="B179" s="123"/>
      <c r="C179" s="123"/>
      <c r="D179" s="123"/>
      <c r="F179" s="135"/>
      <c r="G179" s="123"/>
      <c r="H179" s="123"/>
      <c r="I179" s="123"/>
      <c r="J179" s="123"/>
      <c r="K179" s="123"/>
      <c r="L179" s="123"/>
      <c r="M179" s="123"/>
    </row>
    <row r="180" spans="1:13" s="134" customFormat="1" ht="15.75" customHeight="1">
      <c r="A180" s="137"/>
      <c r="B180" s="123"/>
      <c r="C180" s="123"/>
      <c r="D180" s="123"/>
      <c r="F180" s="135"/>
      <c r="G180" s="123"/>
      <c r="H180" s="123"/>
      <c r="I180" s="123"/>
      <c r="J180" s="123"/>
      <c r="K180" s="123"/>
      <c r="L180" s="123"/>
      <c r="M180" s="123"/>
    </row>
    <row r="181" spans="1:13" s="134" customFormat="1" ht="15.75" customHeight="1">
      <c r="A181" s="137"/>
      <c r="B181" s="123"/>
      <c r="C181" s="123"/>
      <c r="D181" s="123"/>
      <c r="F181" s="135"/>
      <c r="G181" s="123"/>
      <c r="H181" s="123"/>
      <c r="I181" s="123"/>
      <c r="J181" s="123"/>
      <c r="K181" s="123"/>
      <c r="L181" s="123"/>
      <c r="M181" s="123"/>
    </row>
    <row r="182" spans="1:13" s="134" customFormat="1" ht="15.75" customHeight="1">
      <c r="A182" s="137"/>
      <c r="B182" s="123"/>
      <c r="C182" s="123"/>
      <c r="D182" s="123"/>
      <c r="F182" s="135"/>
      <c r="G182" s="123"/>
      <c r="H182" s="123"/>
      <c r="I182" s="123"/>
      <c r="J182" s="123"/>
      <c r="K182" s="123"/>
      <c r="L182" s="123"/>
      <c r="M182" s="123"/>
    </row>
    <row r="183" spans="1:13" s="134" customFormat="1" ht="15.75" customHeight="1">
      <c r="A183" s="137"/>
      <c r="B183" s="123"/>
      <c r="C183" s="123"/>
      <c r="D183" s="123"/>
      <c r="F183" s="135"/>
      <c r="G183" s="123"/>
      <c r="H183" s="123"/>
      <c r="I183" s="123"/>
      <c r="J183" s="123"/>
      <c r="K183" s="123"/>
      <c r="L183" s="123"/>
      <c r="M183" s="123"/>
    </row>
    <row r="184" spans="1:13" s="134" customFormat="1" ht="15.75" customHeight="1">
      <c r="A184" s="137"/>
      <c r="B184" s="123"/>
      <c r="C184" s="123"/>
      <c r="D184" s="123"/>
      <c r="F184" s="135"/>
      <c r="G184" s="123"/>
      <c r="H184" s="123"/>
      <c r="I184" s="123"/>
      <c r="J184" s="123"/>
      <c r="K184" s="123"/>
      <c r="L184" s="123"/>
      <c r="M184" s="123"/>
    </row>
    <row r="185" spans="1:13" s="134" customFormat="1" ht="15.75" customHeight="1">
      <c r="A185" s="137"/>
      <c r="B185" s="123"/>
      <c r="C185" s="123"/>
      <c r="D185" s="123"/>
      <c r="F185" s="135"/>
      <c r="G185" s="123"/>
      <c r="H185" s="123"/>
      <c r="I185" s="123"/>
      <c r="J185" s="123"/>
      <c r="K185" s="123"/>
      <c r="L185" s="123"/>
      <c r="M185" s="123"/>
    </row>
    <row r="186" spans="1:13" s="134" customFormat="1" ht="15.75" customHeight="1">
      <c r="A186" s="137"/>
      <c r="B186" s="123"/>
      <c r="C186" s="123"/>
      <c r="D186" s="123"/>
      <c r="F186" s="135"/>
      <c r="G186" s="123"/>
      <c r="H186" s="123"/>
      <c r="I186" s="123"/>
      <c r="J186" s="123"/>
      <c r="K186" s="123"/>
      <c r="L186" s="123"/>
      <c r="M186" s="123"/>
    </row>
    <row r="187" spans="1:13" s="134" customFormat="1" ht="15.75" customHeight="1">
      <c r="A187" s="137"/>
      <c r="B187" s="123"/>
      <c r="C187" s="123"/>
      <c r="D187" s="123"/>
      <c r="F187" s="135"/>
      <c r="G187" s="123"/>
      <c r="H187" s="123"/>
      <c r="I187" s="123"/>
      <c r="J187" s="123"/>
      <c r="K187" s="123"/>
      <c r="L187" s="123"/>
      <c r="M187" s="123"/>
    </row>
    <row r="188" spans="1:13" s="134" customFormat="1" ht="15.75" customHeight="1">
      <c r="A188" s="137"/>
      <c r="B188" s="123"/>
      <c r="C188" s="123"/>
      <c r="D188" s="123"/>
      <c r="F188" s="135"/>
      <c r="G188" s="123"/>
      <c r="H188" s="123"/>
      <c r="I188" s="123"/>
      <c r="J188" s="123"/>
      <c r="K188" s="123"/>
      <c r="L188" s="123"/>
      <c r="M188" s="123"/>
    </row>
    <row r="189" spans="1:13" s="134" customFormat="1" ht="15.75" customHeight="1">
      <c r="A189" s="137"/>
      <c r="B189" s="123"/>
      <c r="C189" s="123"/>
      <c r="D189" s="123"/>
      <c r="F189" s="135"/>
      <c r="G189" s="123"/>
      <c r="H189" s="123"/>
      <c r="I189" s="123"/>
      <c r="J189" s="123"/>
      <c r="K189" s="123"/>
      <c r="L189" s="123"/>
      <c r="M189" s="123"/>
    </row>
    <row r="190" spans="1:13" s="134" customFormat="1" ht="15.75" customHeight="1">
      <c r="A190" s="137"/>
      <c r="B190" s="123"/>
      <c r="C190" s="123"/>
      <c r="D190" s="123"/>
      <c r="F190" s="135"/>
      <c r="G190" s="123"/>
      <c r="H190" s="123"/>
      <c r="I190" s="123"/>
      <c r="J190" s="123"/>
      <c r="K190" s="123"/>
      <c r="L190" s="123"/>
      <c r="M190" s="123"/>
    </row>
    <row r="191" spans="1:13" s="134" customFormat="1" ht="15.75" customHeight="1">
      <c r="A191" s="137"/>
      <c r="B191" s="123"/>
      <c r="C191" s="123"/>
      <c r="D191" s="123"/>
      <c r="F191" s="135"/>
      <c r="G191" s="123"/>
      <c r="H191" s="123"/>
      <c r="I191" s="123"/>
      <c r="J191" s="123"/>
      <c r="K191" s="123"/>
      <c r="L191" s="123"/>
      <c r="M191" s="123"/>
    </row>
    <row r="192" spans="1:13" s="134" customFormat="1" ht="15.75" customHeight="1">
      <c r="A192" s="137"/>
      <c r="B192" s="123"/>
      <c r="C192" s="123"/>
      <c r="D192" s="123"/>
      <c r="F192" s="135"/>
      <c r="G192" s="123"/>
      <c r="H192" s="123"/>
      <c r="I192" s="123"/>
      <c r="J192" s="123"/>
      <c r="K192" s="123"/>
      <c r="L192" s="123"/>
      <c r="M192" s="123"/>
    </row>
    <row r="193" spans="1:13" s="134" customFormat="1" ht="15.75" customHeight="1">
      <c r="A193" s="137"/>
      <c r="B193" s="123"/>
      <c r="C193" s="123"/>
      <c r="D193" s="123"/>
      <c r="F193" s="135"/>
      <c r="G193" s="123"/>
      <c r="H193" s="123"/>
      <c r="I193" s="123"/>
      <c r="J193" s="123"/>
      <c r="K193" s="123"/>
      <c r="L193" s="123"/>
      <c r="M193" s="123"/>
    </row>
    <row r="194" spans="1:13" s="134" customFormat="1" ht="15.75" customHeight="1">
      <c r="A194" s="137"/>
      <c r="B194" s="123"/>
      <c r="C194" s="123"/>
      <c r="D194" s="123"/>
      <c r="F194" s="135"/>
      <c r="G194" s="123"/>
      <c r="H194" s="123"/>
      <c r="I194" s="123"/>
      <c r="J194" s="123"/>
      <c r="K194" s="123"/>
      <c r="L194" s="123"/>
      <c r="M194" s="123"/>
    </row>
    <row r="195" spans="1:13" s="134" customFormat="1" ht="15.75" customHeight="1">
      <c r="A195" s="137"/>
      <c r="B195" s="123"/>
      <c r="C195" s="123"/>
      <c r="D195" s="123"/>
      <c r="F195" s="135"/>
      <c r="G195" s="123"/>
      <c r="H195" s="123"/>
      <c r="I195" s="123"/>
      <c r="J195" s="123"/>
      <c r="K195" s="123"/>
      <c r="L195" s="123"/>
      <c r="M195" s="123"/>
    </row>
    <row r="196" spans="1:13" s="134" customFormat="1" ht="15.75" customHeight="1">
      <c r="A196" s="137"/>
      <c r="B196" s="123"/>
      <c r="C196" s="123"/>
      <c r="D196" s="123"/>
      <c r="F196" s="135"/>
      <c r="G196" s="123"/>
      <c r="H196" s="123"/>
      <c r="I196" s="123"/>
      <c r="J196" s="123"/>
      <c r="K196" s="123"/>
      <c r="L196" s="123"/>
      <c r="M196" s="123"/>
    </row>
    <row r="197" spans="1:13" s="134" customFormat="1" ht="15.75" customHeight="1">
      <c r="A197" s="137"/>
      <c r="B197" s="123"/>
      <c r="C197" s="123"/>
      <c r="D197" s="123"/>
      <c r="F197" s="135"/>
      <c r="G197" s="123"/>
      <c r="H197" s="123"/>
      <c r="I197" s="123"/>
      <c r="J197" s="123"/>
      <c r="K197" s="123"/>
      <c r="L197" s="123"/>
      <c r="M197" s="123"/>
    </row>
    <row r="198" spans="1:13" s="134" customFormat="1" ht="15.75" customHeight="1">
      <c r="A198" s="137"/>
      <c r="B198" s="123"/>
      <c r="C198" s="123"/>
      <c r="D198" s="123"/>
      <c r="F198" s="135"/>
      <c r="G198" s="123"/>
      <c r="H198" s="123"/>
      <c r="I198" s="123"/>
      <c r="J198" s="123"/>
      <c r="K198" s="123"/>
      <c r="L198" s="123"/>
      <c r="M198" s="123"/>
    </row>
    <row r="199" spans="1:13" s="134" customFormat="1" ht="15.75" customHeight="1">
      <c r="A199" s="137"/>
      <c r="B199" s="123"/>
      <c r="C199" s="123"/>
      <c r="D199" s="123"/>
      <c r="F199" s="135"/>
      <c r="G199" s="123"/>
      <c r="H199" s="123"/>
      <c r="I199" s="123"/>
      <c r="J199" s="123"/>
      <c r="K199" s="123"/>
      <c r="L199" s="123"/>
      <c r="M199" s="123"/>
    </row>
    <row r="200" spans="1:13" s="134" customFormat="1" ht="15.75" customHeight="1">
      <c r="A200" s="137"/>
      <c r="B200" s="123"/>
      <c r="C200" s="123"/>
      <c r="D200" s="123"/>
      <c r="F200" s="135"/>
      <c r="G200" s="123"/>
      <c r="H200" s="123"/>
      <c r="I200" s="123"/>
      <c r="J200" s="123"/>
      <c r="K200" s="123"/>
      <c r="L200" s="123"/>
      <c r="M200" s="123"/>
    </row>
    <row r="201" spans="1:13" s="134" customFormat="1" ht="15.75" customHeight="1">
      <c r="A201" s="137"/>
      <c r="B201" s="123"/>
      <c r="C201" s="123"/>
      <c r="D201" s="123"/>
      <c r="F201" s="135"/>
      <c r="G201" s="123"/>
      <c r="H201" s="123"/>
      <c r="I201" s="123"/>
      <c r="J201" s="123"/>
      <c r="K201" s="123"/>
      <c r="L201" s="123"/>
      <c r="M201" s="123"/>
    </row>
    <row r="202" spans="1:13" s="134" customFormat="1" ht="15.75" customHeight="1">
      <c r="A202" s="137"/>
      <c r="B202" s="123"/>
      <c r="C202" s="123"/>
      <c r="D202" s="123"/>
      <c r="F202" s="135"/>
      <c r="G202" s="123"/>
      <c r="H202" s="123"/>
      <c r="I202" s="123"/>
      <c r="J202" s="123"/>
      <c r="K202" s="123"/>
      <c r="L202" s="123"/>
      <c r="M202" s="123"/>
    </row>
    <row r="203" spans="1:13" s="134" customFormat="1" ht="15.75" customHeight="1">
      <c r="A203" s="137"/>
      <c r="B203" s="123"/>
      <c r="C203" s="123"/>
      <c r="D203" s="123"/>
      <c r="F203" s="135"/>
      <c r="G203" s="123"/>
      <c r="H203" s="123"/>
      <c r="I203" s="123"/>
      <c r="J203" s="123"/>
      <c r="K203" s="123"/>
      <c r="L203" s="123"/>
      <c r="M203" s="123"/>
    </row>
    <row r="204" spans="1:13" s="134" customFormat="1" ht="15.75" customHeight="1">
      <c r="A204" s="137"/>
      <c r="B204" s="123"/>
      <c r="C204" s="123"/>
      <c r="D204" s="123"/>
      <c r="F204" s="135"/>
      <c r="G204" s="123"/>
      <c r="H204" s="123"/>
      <c r="I204" s="123"/>
      <c r="J204" s="123"/>
      <c r="K204" s="123"/>
      <c r="L204" s="123"/>
      <c r="M204" s="123"/>
    </row>
  </sheetData>
  <mergeCells count="26">
    <mergeCell ref="C55:H55"/>
    <mergeCell ref="I55:M55"/>
    <mergeCell ref="C18:H18"/>
    <mergeCell ref="I18:M18"/>
    <mergeCell ref="I4:M4"/>
    <mergeCell ref="D4:H4"/>
    <mergeCell ref="E5:E6"/>
    <mergeCell ref="H5:H6"/>
    <mergeCell ref="J5:J6"/>
    <mergeCell ref="L5:L6"/>
    <mergeCell ref="D5:D16"/>
    <mergeCell ref="F5:F16"/>
    <mergeCell ref="G5:G16"/>
    <mergeCell ref="I5:I16"/>
    <mergeCell ref="K5:K16"/>
    <mergeCell ref="M5:M16"/>
    <mergeCell ref="I1:M3"/>
    <mergeCell ref="C1:H3"/>
    <mergeCell ref="A1:B3"/>
    <mergeCell ref="L7:L16"/>
    <mergeCell ref="J7:J16"/>
    <mergeCell ref="E7:E16"/>
    <mergeCell ref="C4:C16"/>
    <mergeCell ref="B4:B16"/>
    <mergeCell ref="A4:A16"/>
    <mergeCell ref="H7:H1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4"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X92"/>
  <sheetViews>
    <sheetView zoomScale="140" zoomScaleNormal="140" workbookViewId="0">
      <pane xSplit="2" ySplit="18" topLeftCell="C19" activePane="bottomRight" state="frozen"/>
      <selection activeCell="C19" sqref="C19:G19"/>
      <selection pane="topRight" activeCell="C19" sqref="C19:G19"/>
      <selection pane="bottomLeft" activeCell="C19" sqref="C19:G19"/>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69</v>
      </c>
      <c r="B1" s="219"/>
      <c r="C1" s="220" t="str">
        <f>"Auszahlungen und Einzahlungen der Kreisverwaltungen, Amtsverwaltungen
und kreisangehörigen Gemeinden "&amp;Deckblatt!A7&amp;"
nach Produktbereichen"</f>
        <v>Auszahlungen und Einzahlungen der Kreisverwaltungen, Amtsverwaltungen
und kreisangehörigen Gemeinden 2022
nach Produktbereichen</v>
      </c>
      <c r="D1" s="220"/>
      <c r="E1" s="220"/>
      <c r="F1" s="220"/>
      <c r="G1" s="221"/>
      <c r="H1" s="222" t="str">
        <f>"Auszahlungen und Einzahlungen der Kreisverwaltungen, Amtsverwaltungen
und kreisangehörigen Gemeinden "&amp;Deckblatt!A7&amp;"
nach Produktbereichen"</f>
        <v>Auszahlungen und Einzahlungen der Kreisverwaltungen, Amtsverwaltungen
und kreisangehörigen Gemeinden 2022
nach Produktbereichen</v>
      </c>
      <c r="I1" s="220"/>
      <c r="J1" s="220"/>
      <c r="K1" s="220"/>
      <c r="L1" s="220"/>
      <c r="M1" s="220"/>
      <c r="N1" s="221"/>
    </row>
    <row r="2" spans="1:14" s="74" customFormat="1" ht="15" customHeight="1">
      <c r="A2" s="218" t="s">
        <v>47</v>
      </c>
      <c r="B2" s="219"/>
      <c r="C2" s="220" t="s">
        <v>63</v>
      </c>
      <c r="D2" s="220"/>
      <c r="E2" s="220"/>
      <c r="F2" s="220"/>
      <c r="G2" s="221"/>
      <c r="H2" s="222" t="s">
        <v>63</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25" t="s">
        <v>28</v>
      </c>
      <c r="B4" s="226" t="s">
        <v>116</v>
      </c>
      <c r="C4" s="226" t="s">
        <v>1</v>
      </c>
      <c r="D4" s="226" t="s">
        <v>120</v>
      </c>
      <c r="E4" s="226"/>
      <c r="F4" s="226"/>
      <c r="G4" s="228"/>
      <c r="H4" s="227" t="s">
        <v>120</v>
      </c>
      <c r="I4" s="226"/>
      <c r="J4" s="226"/>
      <c r="K4" s="226"/>
      <c r="L4" s="226"/>
      <c r="M4" s="226"/>
      <c r="N4" s="228"/>
    </row>
    <row r="5" spans="1:14" ht="11.45" customHeight="1">
      <c r="A5" s="225"/>
      <c r="B5" s="226"/>
      <c r="C5" s="226"/>
      <c r="D5" s="223" t="s">
        <v>107</v>
      </c>
      <c r="E5" s="223" t="s">
        <v>108</v>
      </c>
      <c r="F5" s="223" t="s">
        <v>109</v>
      </c>
      <c r="G5" s="224" t="s">
        <v>110</v>
      </c>
      <c r="H5" s="225" t="s">
        <v>111</v>
      </c>
      <c r="I5" s="223" t="s">
        <v>104</v>
      </c>
      <c r="J5" s="223"/>
      <c r="K5" s="223" t="s">
        <v>113</v>
      </c>
      <c r="L5" s="223" t="s">
        <v>118</v>
      </c>
      <c r="M5" s="223" t="s">
        <v>119</v>
      </c>
      <c r="N5" s="224" t="s">
        <v>114</v>
      </c>
    </row>
    <row r="6" spans="1:14" ht="11.45" customHeight="1">
      <c r="A6" s="225"/>
      <c r="B6" s="226"/>
      <c r="C6" s="226"/>
      <c r="D6" s="223"/>
      <c r="E6" s="223"/>
      <c r="F6" s="223"/>
      <c r="G6" s="224"/>
      <c r="H6" s="225"/>
      <c r="I6" s="223" t="s">
        <v>103</v>
      </c>
      <c r="J6" s="223" t="s">
        <v>112</v>
      </c>
      <c r="K6" s="223"/>
      <c r="L6" s="223"/>
      <c r="M6" s="223"/>
      <c r="N6" s="224"/>
    </row>
    <row r="7" spans="1:14" ht="11.45" customHeight="1">
      <c r="A7" s="225"/>
      <c r="B7" s="226"/>
      <c r="C7" s="226"/>
      <c r="D7" s="223"/>
      <c r="E7" s="223"/>
      <c r="F7" s="223"/>
      <c r="G7" s="224"/>
      <c r="H7" s="225"/>
      <c r="I7" s="223"/>
      <c r="J7" s="223"/>
      <c r="K7" s="223"/>
      <c r="L7" s="223"/>
      <c r="M7" s="223"/>
      <c r="N7" s="224"/>
    </row>
    <row r="8" spans="1:14" ht="11.45" customHeight="1">
      <c r="A8" s="225"/>
      <c r="B8" s="226"/>
      <c r="C8" s="226"/>
      <c r="D8" s="223"/>
      <c r="E8" s="223"/>
      <c r="F8" s="223"/>
      <c r="G8" s="224"/>
      <c r="H8" s="225"/>
      <c r="I8" s="223"/>
      <c r="J8" s="223"/>
      <c r="K8" s="223"/>
      <c r="L8" s="223"/>
      <c r="M8" s="223"/>
      <c r="N8" s="224"/>
    </row>
    <row r="9" spans="1:14" ht="11.45" customHeight="1">
      <c r="A9" s="225"/>
      <c r="B9" s="226"/>
      <c r="C9" s="226"/>
      <c r="D9" s="223"/>
      <c r="E9" s="223"/>
      <c r="F9" s="223"/>
      <c r="G9" s="224"/>
      <c r="H9" s="225"/>
      <c r="I9" s="223"/>
      <c r="J9" s="223"/>
      <c r="K9" s="223"/>
      <c r="L9" s="223"/>
      <c r="M9" s="223"/>
      <c r="N9" s="224"/>
    </row>
    <row r="10" spans="1:14" ht="11.45" customHeight="1">
      <c r="A10" s="225"/>
      <c r="B10" s="226"/>
      <c r="C10" s="226"/>
      <c r="D10" s="223"/>
      <c r="E10" s="223"/>
      <c r="F10" s="223"/>
      <c r="G10" s="224"/>
      <c r="H10" s="225"/>
      <c r="I10" s="223"/>
      <c r="J10" s="223"/>
      <c r="K10" s="223"/>
      <c r="L10" s="223"/>
      <c r="M10" s="223"/>
      <c r="N10" s="224"/>
    </row>
    <row r="11" spans="1:14" ht="11.45" customHeight="1">
      <c r="A11" s="225"/>
      <c r="B11" s="226"/>
      <c r="C11" s="226"/>
      <c r="D11" s="223"/>
      <c r="E11" s="223"/>
      <c r="F11" s="223"/>
      <c r="G11" s="224"/>
      <c r="H11" s="225"/>
      <c r="I11" s="223"/>
      <c r="J11" s="223"/>
      <c r="K11" s="223"/>
      <c r="L11" s="223"/>
      <c r="M11" s="223"/>
      <c r="N11" s="224"/>
    </row>
    <row r="12" spans="1:14" ht="11.45" customHeight="1">
      <c r="A12" s="225"/>
      <c r="B12" s="226"/>
      <c r="C12" s="226"/>
      <c r="D12" s="223"/>
      <c r="E12" s="223"/>
      <c r="F12" s="223"/>
      <c r="G12" s="224"/>
      <c r="H12" s="225"/>
      <c r="I12" s="223"/>
      <c r="J12" s="223"/>
      <c r="K12" s="223"/>
      <c r="L12" s="223"/>
      <c r="M12" s="223"/>
      <c r="N12" s="224"/>
    </row>
    <row r="13" spans="1:14" ht="11.45" customHeight="1">
      <c r="A13" s="225"/>
      <c r="B13" s="226"/>
      <c r="C13" s="226"/>
      <c r="D13" s="223"/>
      <c r="E13" s="223"/>
      <c r="F13" s="223"/>
      <c r="G13" s="224"/>
      <c r="H13" s="225"/>
      <c r="I13" s="223"/>
      <c r="J13" s="223"/>
      <c r="K13" s="223"/>
      <c r="L13" s="223"/>
      <c r="M13" s="223"/>
      <c r="N13" s="224"/>
    </row>
    <row r="14" spans="1:14" ht="11.45" customHeight="1">
      <c r="A14" s="225"/>
      <c r="B14" s="226"/>
      <c r="C14" s="226"/>
      <c r="D14" s="223"/>
      <c r="E14" s="223"/>
      <c r="F14" s="223"/>
      <c r="G14" s="224"/>
      <c r="H14" s="225"/>
      <c r="I14" s="223"/>
      <c r="J14" s="223"/>
      <c r="K14" s="223"/>
      <c r="L14" s="223"/>
      <c r="M14" s="223"/>
      <c r="N14" s="224"/>
    </row>
    <row r="15" spans="1:14" ht="11.45" customHeight="1">
      <c r="A15" s="225"/>
      <c r="B15" s="226"/>
      <c r="C15" s="226"/>
      <c r="D15" s="223"/>
      <c r="E15" s="223"/>
      <c r="F15" s="223"/>
      <c r="G15" s="224"/>
      <c r="H15" s="225"/>
      <c r="I15" s="223"/>
      <c r="J15" s="223"/>
      <c r="K15" s="223"/>
      <c r="L15" s="223"/>
      <c r="M15" s="223"/>
      <c r="N15" s="224"/>
    </row>
    <row r="16" spans="1:14" ht="11.45" customHeight="1">
      <c r="A16" s="225"/>
      <c r="B16" s="226"/>
      <c r="C16" s="226"/>
      <c r="D16" s="223"/>
      <c r="E16" s="223"/>
      <c r="F16" s="223"/>
      <c r="G16" s="224"/>
      <c r="H16" s="225"/>
      <c r="I16" s="223"/>
      <c r="J16" s="223"/>
      <c r="K16" s="223"/>
      <c r="L16" s="223"/>
      <c r="M16" s="223"/>
      <c r="N16" s="224"/>
    </row>
    <row r="17" spans="1:24" ht="11.45" customHeight="1">
      <c r="A17" s="225"/>
      <c r="B17" s="226"/>
      <c r="C17" s="226"/>
      <c r="D17" s="106">
        <v>11</v>
      </c>
      <c r="E17" s="106">
        <v>12</v>
      </c>
      <c r="F17" s="106" t="s">
        <v>101</v>
      </c>
      <c r="G17" s="107" t="s">
        <v>102</v>
      </c>
      <c r="H17" s="105">
        <v>3</v>
      </c>
      <c r="I17" s="106" t="s">
        <v>105</v>
      </c>
      <c r="J17" s="106">
        <v>36</v>
      </c>
      <c r="K17" s="106">
        <v>4</v>
      </c>
      <c r="L17" s="106" t="s">
        <v>106</v>
      </c>
      <c r="M17" s="106" t="s">
        <v>115</v>
      </c>
      <c r="N17" s="107">
        <v>6</v>
      </c>
    </row>
    <row r="18" spans="1:24" s="83" customFormat="1" ht="11.45" customHeight="1">
      <c r="A18" s="111">
        <v>1</v>
      </c>
      <c r="B18" s="112">
        <v>2</v>
      </c>
      <c r="C18" s="109">
        <v>3</v>
      </c>
      <c r="D18" s="109">
        <v>4</v>
      </c>
      <c r="E18" s="109">
        <v>5</v>
      </c>
      <c r="F18" s="109">
        <v>6</v>
      </c>
      <c r="G18" s="110">
        <v>7</v>
      </c>
      <c r="H18" s="108">
        <v>8</v>
      </c>
      <c r="I18" s="109">
        <v>9</v>
      </c>
      <c r="J18" s="109">
        <v>10</v>
      </c>
      <c r="K18" s="109">
        <v>11</v>
      </c>
      <c r="L18" s="109">
        <v>12</v>
      </c>
      <c r="M18" s="109">
        <v>13</v>
      </c>
      <c r="N18" s="110">
        <v>14</v>
      </c>
    </row>
    <row r="19" spans="1:24" s="71" customFormat="1" ht="20.100000000000001" customHeight="1">
      <c r="A19" s="88"/>
      <c r="B19" s="84"/>
      <c r="C19" s="263" t="s">
        <v>969</v>
      </c>
      <c r="D19" s="264"/>
      <c r="E19" s="264"/>
      <c r="F19" s="264"/>
      <c r="G19" s="264"/>
      <c r="H19" s="264" t="s">
        <v>969</v>
      </c>
      <c r="I19" s="264"/>
      <c r="J19" s="264"/>
      <c r="K19" s="264"/>
      <c r="L19" s="264"/>
      <c r="M19" s="264"/>
      <c r="N19" s="264"/>
      <c r="O19" s="85"/>
      <c r="P19" s="85"/>
      <c r="Q19" s="85"/>
      <c r="R19" s="85"/>
      <c r="S19" s="85"/>
      <c r="T19" s="85"/>
      <c r="U19" s="85"/>
      <c r="V19" s="85"/>
      <c r="W19" s="85"/>
      <c r="X19" s="85"/>
    </row>
    <row r="20" spans="1:24" s="71" customFormat="1" ht="11.1" customHeight="1">
      <c r="A20" s="69">
        <f>IF(B20&lt;&gt;"",COUNTA($B$20:B20),"")</f>
        <v>1</v>
      </c>
      <c r="B20" s="78" t="s">
        <v>70</v>
      </c>
      <c r="C20" s="161">
        <v>196178</v>
      </c>
      <c r="D20" s="161">
        <v>80990</v>
      </c>
      <c r="E20" s="161">
        <v>28596</v>
      </c>
      <c r="F20" s="161">
        <v>11322</v>
      </c>
      <c r="G20" s="161">
        <v>8270</v>
      </c>
      <c r="H20" s="161">
        <v>26676</v>
      </c>
      <c r="I20" s="161">
        <v>10092</v>
      </c>
      <c r="J20" s="161">
        <v>16584</v>
      </c>
      <c r="K20" s="161">
        <v>8966</v>
      </c>
      <c r="L20" s="161">
        <v>19287</v>
      </c>
      <c r="M20" s="161">
        <v>12071</v>
      </c>
      <c r="N20" s="161" t="s">
        <v>8</v>
      </c>
      <c r="O20" s="85"/>
      <c r="P20" s="85"/>
      <c r="Q20" s="85"/>
      <c r="R20" s="85"/>
      <c r="S20" s="85"/>
      <c r="T20" s="85"/>
      <c r="U20" s="85"/>
      <c r="V20" s="85"/>
      <c r="W20" s="85"/>
      <c r="X20" s="85"/>
    </row>
    <row r="21" spans="1:24" s="71" customFormat="1" ht="11.1" customHeight="1">
      <c r="A21" s="69">
        <f>IF(B21&lt;&gt;"",COUNTA($B$20:B21),"")</f>
        <v>2</v>
      </c>
      <c r="B21" s="78" t="s">
        <v>71</v>
      </c>
      <c r="C21" s="161">
        <v>153849</v>
      </c>
      <c r="D21" s="161">
        <v>34991</v>
      </c>
      <c r="E21" s="161">
        <v>12477</v>
      </c>
      <c r="F21" s="161">
        <v>45903</v>
      </c>
      <c r="G21" s="161">
        <v>5449</v>
      </c>
      <c r="H21" s="161">
        <v>18386</v>
      </c>
      <c r="I21" s="161">
        <v>16519</v>
      </c>
      <c r="J21" s="161">
        <v>1867</v>
      </c>
      <c r="K21" s="161">
        <v>3424</v>
      </c>
      <c r="L21" s="161">
        <v>21005</v>
      </c>
      <c r="M21" s="161">
        <v>12194</v>
      </c>
      <c r="N21" s="161">
        <v>21</v>
      </c>
      <c r="O21" s="85"/>
      <c r="P21" s="85"/>
      <c r="Q21" s="85"/>
      <c r="R21" s="85"/>
      <c r="S21" s="85"/>
      <c r="T21" s="85"/>
      <c r="U21" s="85"/>
      <c r="V21" s="85"/>
      <c r="W21" s="85"/>
      <c r="X21" s="85"/>
    </row>
    <row r="22" spans="1:24" s="71" customFormat="1" ht="21.6" customHeight="1">
      <c r="A22" s="69">
        <f>IF(B22&lt;&gt;"",COUNTA($B$20:B22),"")</f>
        <v>3</v>
      </c>
      <c r="B22" s="79" t="s">
        <v>628</v>
      </c>
      <c r="C22" s="161">
        <v>213578</v>
      </c>
      <c r="D22" s="161" t="s">
        <v>8</v>
      </c>
      <c r="E22" s="161" t="s">
        <v>8</v>
      </c>
      <c r="F22" s="161" t="s">
        <v>8</v>
      </c>
      <c r="G22" s="161" t="s">
        <v>8</v>
      </c>
      <c r="H22" s="161">
        <v>213578</v>
      </c>
      <c r="I22" s="161">
        <v>177230</v>
      </c>
      <c r="J22" s="161">
        <v>36348</v>
      </c>
      <c r="K22" s="161" t="s">
        <v>8</v>
      </c>
      <c r="L22" s="161" t="s">
        <v>8</v>
      </c>
      <c r="M22" s="161" t="s">
        <v>8</v>
      </c>
      <c r="N22" s="161" t="s">
        <v>8</v>
      </c>
      <c r="O22" s="85"/>
      <c r="P22" s="85"/>
      <c r="Q22" s="85"/>
      <c r="R22" s="85"/>
      <c r="S22" s="85"/>
      <c r="T22" s="85"/>
      <c r="U22" s="85"/>
      <c r="V22" s="85"/>
      <c r="W22" s="85"/>
      <c r="X22" s="85"/>
    </row>
    <row r="23" spans="1:24" s="71" customFormat="1" ht="11.1" customHeight="1">
      <c r="A23" s="69">
        <f>IF(B23&lt;&gt;"",COUNTA($B$20:B23),"")</f>
        <v>4</v>
      </c>
      <c r="B23" s="78" t="s">
        <v>72</v>
      </c>
      <c r="C23" s="161">
        <v>2837</v>
      </c>
      <c r="D23" s="161">
        <v>211</v>
      </c>
      <c r="E23" s="161">
        <v>6</v>
      </c>
      <c r="F23" s="161">
        <v>16</v>
      </c>
      <c r="G23" s="161" t="s">
        <v>8</v>
      </c>
      <c r="H23" s="161">
        <v>11</v>
      </c>
      <c r="I23" s="161" t="s">
        <v>8</v>
      </c>
      <c r="J23" s="161">
        <v>11</v>
      </c>
      <c r="K23" s="161" t="s">
        <v>8</v>
      </c>
      <c r="L23" s="161">
        <v>9</v>
      </c>
      <c r="M23" s="161">
        <v>56</v>
      </c>
      <c r="N23" s="161">
        <v>2528</v>
      </c>
      <c r="O23" s="85"/>
      <c r="P23" s="85"/>
      <c r="Q23" s="85"/>
      <c r="R23" s="85"/>
      <c r="S23" s="85"/>
      <c r="T23" s="85"/>
      <c r="U23" s="85"/>
      <c r="V23" s="85"/>
      <c r="W23" s="85"/>
      <c r="X23" s="85"/>
    </row>
    <row r="24" spans="1:24" s="71" customFormat="1" ht="11.1" customHeight="1">
      <c r="A24" s="69">
        <f>IF(B24&lt;&gt;"",COUNTA($B$20:B24),"")</f>
        <v>5</v>
      </c>
      <c r="B24" s="78" t="s">
        <v>73</v>
      </c>
      <c r="C24" s="161">
        <v>507186</v>
      </c>
      <c r="D24" s="161">
        <v>36955</v>
      </c>
      <c r="E24" s="161">
        <v>6101</v>
      </c>
      <c r="F24" s="161">
        <v>18390</v>
      </c>
      <c r="G24" s="161">
        <v>21399</v>
      </c>
      <c r="H24" s="161">
        <v>170617</v>
      </c>
      <c r="I24" s="161">
        <v>8594</v>
      </c>
      <c r="J24" s="161">
        <v>162023</v>
      </c>
      <c r="K24" s="161">
        <v>9405</v>
      </c>
      <c r="L24" s="161">
        <v>13825</v>
      </c>
      <c r="M24" s="161">
        <v>64414</v>
      </c>
      <c r="N24" s="161">
        <v>166080</v>
      </c>
      <c r="O24" s="85"/>
      <c r="P24" s="85"/>
      <c r="Q24" s="85"/>
      <c r="R24" s="85"/>
      <c r="S24" s="85"/>
      <c r="T24" s="85"/>
      <c r="U24" s="85"/>
      <c r="V24" s="85"/>
      <c r="W24" s="85"/>
      <c r="X24" s="85"/>
    </row>
    <row r="25" spans="1:24" s="71" customFormat="1" ht="11.1" customHeight="1">
      <c r="A25" s="69">
        <f>IF(B25&lt;&gt;"",COUNTA($B$20:B25),"")</f>
        <v>6</v>
      </c>
      <c r="B25" s="78" t="s">
        <v>74</v>
      </c>
      <c r="C25" s="161">
        <v>246531</v>
      </c>
      <c r="D25" s="161">
        <v>21895</v>
      </c>
      <c r="E25" s="161">
        <v>2632</v>
      </c>
      <c r="F25" s="161">
        <v>9923</v>
      </c>
      <c r="G25" s="161">
        <v>143</v>
      </c>
      <c r="H25" s="161">
        <v>44978</v>
      </c>
      <c r="I25" s="161">
        <v>347</v>
      </c>
      <c r="J25" s="161">
        <v>44631</v>
      </c>
      <c r="K25" s="161">
        <v>49</v>
      </c>
      <c r="L25" s="161">
        <v>1946</v>
      </c>
      <c r="M25" s="161">
        <v>267</v>
      </c>
      <c r="N25" s="161">
        <v>164697</v>
      </c>
      <c r="O25" s="85"/>
      <c r="P25" s="85"/>
      <c r="Q25" s="85"/>
      <c r="R25" s="85"/>
      <c r="S25" s="85"/>
      <c r="T25" s="85"/>
      <c r="U25" s="85"/>
      <c r="V25" s="85"/>
      <c r="W25" s="85"/>
      <c r="X25" s="85"/>
    </row>
    <row r="26" spans="1:24" s="71" customFormat="1" ht="19.149999999999999" customHeight="1">
      <c r="A26" s="70">
        <f>IF(B26&lt;&gt;"",COUNTA($B$20:B26),"")</f>
        <v>7</v>
      </c>
      <c r="B26" s="80" t="s">
        <v>75</v>
      </c>
      <c r="C26" s="162">
        <v>827097</v>
      </c>
      <c r="D26" s="162">
        <v>131252</v>
      </c>
      <c r="E26" s="162">
        <v>44547</v>
      </c>
      <c r="F26" s="162">
        <v>65708</v>
      </c>
      <c r="G26" s="162">
        <v>34975</v>
      </c>
      <c r="H26" s="162">
        <v>384289</v>
      </c>
      <c r="I26" s="162">
        <v>212088</v>
      </c>
      <c r="J26" s="162">
        <v>172201</v>
      </c>
      <c r="K26" s="162">
        <v>21746</v>
      </c>
      <c r="L26" s="162">
        <v>52180</v>
      </c>
      <c r="M26" s="162">
        <v>88468</v>
      </c>
      <c r="N26" s="162">
        <v>3931</v>
      </c>
      <c r="O26" s="85"/>
      <c r="P26" s="85"/>
      <c r="Q26" s="85"/>
      <c r="R26" s="85"/>
      <c r="S26" s="85"/>
      <c r="T26" s="85"/>
      <c r="U26" s="85"/>
      <c r="V26" s="85"/>
      <c r="W26" s="85"/>
      <c r="X26" s="85"/>
    </row>
    <row r="27" spans="1:24" s="71" customFormat="1" ht="21.6" customHeight="1">
      <c r="A27" s="69">
        <f>IF(B27&lt;&gt;"",COUNTA($B$20:B27),"")</f>
        <v>8</v>
      </c>
      <c r="B27" s="79" t="s">
        <v>76</v>
      </c>
      <c r="C27" s="161">
        <v>141245</v>
      </c>
      <c r="D27" s="161">
        <v>6875</v>
      </c>
      <c r="E27" s="161">
        <v>12858</v>
      </c>
      <c r="F27" s="161">
        <v>16772</v>
      </c>
      <c r="G27" s="161">
        <v>1067</v>
      </c>
      <c r="H27" s="161">
        <v>5391</v>
      </c>
      <c r="I27" s="161">
        <v>2690</v>
      </c>
      <c r="J27" s="161">
        <v>2702</v>
      </c>
      <c r="K27" s="161">
        <v>2949</v>
      </c>
      <c r="L27" s="161">
        <v>36147</v>
      </c>
      <c r="M27" s="161">
        <v>59186</v>
      </c>
      <c r="N27" s="161" t="s">
        <v>8</v>
      </c>
      <c r="O27" s="85"/>
      <c r="P27" s="85"/>
      <c r="Q27" s="85"/>
      <c r="R27" s="85"/>
      <c r="S27" s="85"/>
      <c r="T27" s="85"/>
      <c r="U27" s="85"/>
      <c r="V27" s="85"/>
      <c r="W27" s="85"/>
      <c r="X27" s="85"/>
    </row>
    <row r="28" spans="1:24" s="71" customFormat="1" ht="11.1" customHeight="1">
      <c r="A28" s="69">
        <f>IF(B28&lt;&gt;"",COUNTA($B$20:B28),"")</f>
        <v>9</v>
      </c>
      <c r="B28" s="78" t="s">
        <v>77</v>
      </c>
      <c r="C28" s="161">
        <v>58453</v>
      </c>
      <c r="D28" s="161">
        <v>4255</v>
      </c>
      <c r="E28" s="161">
        <v>3305</v>
      </c>
      <c r="F28" s="161">
        <v>12408</v>
      </c>
      <c r="G28" s="161">
        <v>629</v>
      </c>
      <c r="H28" s="161">
        <v>4080</v>
      </c>
      <c r="I28" s="161">
        <v>2682</v>
      </c>
      <c r="J28" s="161">
        <v>1398</v>
      </c>
      <c r="K28" s="161">
        <v>1807</v>
      </c>
      <c r="L28" s="161">
        <v>27309</v>
      </c>
      <c r="M28" s="161">
        <v>4661</v>
      </c>
      <c r="N28" s="161" t="s">
        <v>8</v>
      </c>
      <c r="O28" s="85"/>
      <c r="P28" s="85"/>
      <c r="Q28" s="85"/>
      <c r="R28" s="85"/>
      <c r="S28" s="85"/>
      <c r="T28" s="85"/>
      <c r="U28" s="85"/>
      <c r="V28" s="85"/>
      <c r="W28" s="85"/>
      <c r="X28" s="85"/>
    </row>
    <row r="29" spans="1:24" s="71" customFormat="1" ht="11.1" customHeight="1">
      <c r="A29" s="69">
        <f>IF(B29&lt;&gt;"",COUNTA($B$20:B29),"")</f>
        <v>10</v>
      </c>
      <c r="B29" s="78" t="s">
        <v>78</v>
      </c>
      <c r="C29" s="161">
        <v>43</v>
      </c>
      <c r="D29" s="161" t="s">
        <v>8</v>
      </c>
      <c r="E29" s="161" t="s">
        <v>8</v>
      </c>
      <c r="F29" s="161" t="s">
        <v>8</v>
      </c>
      <c r="G29" s="161" t="s">
        <v>8</v>
      </c>
      <c r="H29" s="161" t="s">
        <v>8</v>
      </c>
      <c r="I29" s="161" t="s">
        <v>8</v>
      </c>
      <c r="J29" s="161" t="s">
        <v>8</v>
      </c>
      <c r="K29" s="161" t="s">
        <v>8</v>
      </c>
      <c r="L29" s="161" t="s">
        <v>8</v>
      </c>
      <c r="M29" s="161" t="s">
        <v>8</v>
      </c>
      <c r="N29" s="161">
        <v>43</v>
      </c>
      <c r="O29" s="85"/>
      <c r="P29" s="85"/>
      <c r="Q29" s="85"/>
      <c r="R29" s="85"/>
      <c r="S29" s="85"/>
      <c r="T29" s="85"/>
      <c r="U29" s="85"/>
      <c r="V29" s="85"/>
      <c r="W29" s="85"/>
      <c r="X29" s="85"/>
    </row>
    <row r="30" spans="1:24" s="71" customFormat="1" ht="11.1" customHeight="1">
      <c r="A30" s="69">
        <f>IF(B30&lt;&gt;"",COUNTA($B$20:B30),"")</f>
        <v>11</v>
      </c>
      <c r="B30" s="78" t="s">
        <v>79</v>
      </c>
      <c r="C30" s="161">
        <v>15202</v>
      </c>
      <c r="D30" s="161">
        <v>94</v>
      </c>
      <c r="E30" s="161">
        <v>622</v>
      </c>
      <c r="F30" s="161">
        <v>138</v>
      </c>
      <c r="G30" s="161">
        <v>3</v>
      </c>
      <c r="H30" s="161">
        <v>14</v>
      </c>
      <c r="I30" s="161" t="s">
        <v>8</v>
      </c>
      <c r="J30" s="161">
        <v>14</v>
      </c>
      <c r="K30" s="161">
        <v>1149</v>
      </c>
      <c r="L30" s="161">
        <v>10864</v>
      </c>
      <c r="M30" s="161">
        <v>2318</v>
      </c>
      <c r="N30" s="161" t="s">
        <v>8</v>
      </c>
      <c r="O30" s="85"/>
      <c r="P30" s="85"/>
      <c r="Q30" s="85"/>
      <c r="R30" s="85"/>
      <c r="S30" s="85"/>
      <c r="T30" s="85"/>
      <c r="U30" s="85"/>
      <c r="V30" s="85"/>
      <c r="W30" s="85"/>
      <c r="X30" s="85"/>
    </row>
    <row r="31" spans="1:24" s="71" customFormat="1" ht="11.1" customHeight="1">
      <c r="A31" s="69">
        <f>IF(B31&lt;&gt;"",COUNTA($B$20:B31),"")</f>
        <v>12</v>
      </c>
      <c r="B31" s="78" t="s">
        <v>74</v>
      </c>
      <c r="C31" s="161">
        <v>4155</v>
      </c>
      <c r="D31" s="161">
        <v>587</v>
      </c>
      <c r="E31" s="161">
        <v>436</v>
      </c>
      <c r="F31" s="161">
        <v>869</v>
      </c>
      <c r="G31" s="161">
        <v>402</v>
      </c>
      <c r="H31" s="161">
        <v>500</v>
      </c>
      <c r="I31" s="161" t="s">
        <v>8</v>
      </c>
      <c r="J31" s="161">
        <v>500</v>
      </c>
      <c r="K31" s="161">
        <v>666</v>
      </c>
      <c r="L31" s="161">
        <v>175</v>
      </c>
      <c r="M31" s="161">
        <v>478</v>
      </c>
      <c r="N31" s="161">
        <v>43</v>
      </c>
      <c r="O31" s="85"/>
      <c r="P31" s="85"/>
      <c r="Q31" s="85"/>
      <c r="R31" s="85"/>
      <c r="S31" s="85"/>
      <c r="T31" s="85"/>
      <c r="U31" s="85"/>
      <c r="V31" s="85"/>
      <c r="W31" s="85"/>
      <c r="X31" s="85"/>
    </row>
    <row r="32" spans="1:24" s="71" customFormat="1" ht="19.149999999999999" customHeight="1">
      <c r="A32" s="70">
        <f>IF(B32&lt;&gt;"",COUNTA($B$20:B32),"")</f>
        <v>13</v>
      </c>
      <c r="B32" s="80" t="s">
        <v>80</v>
      </c>
      <c r="C32" s="162">
        <v>152334</v>
      </c>
      <c r="D32" s="162">
        <v>6381</v>
      </c>
      <c r="E32" s="162">
        <v>13044</v>
      </c>
      <c r="F32" s="162">
        <v>16041</v>
      </c>
      <c r="G32" s="162">
        <v>667</v>
      </c>
      <c r="H32" s="162">
        <v>4905</v>
      </c>
      <c r="I32" s="162">
        <v>2690</v>
      </c>
      <c r="J32" s="162">
        <v>2216</v>
      </c>
      <c r="K32" s="162">
        <v>3432</v>
      </c>
      <c r="L32" s="162">
        <v>46837</v>
      </c>
      <c r="M32" s="162">
        <v>61026</v>
      </c>
      <c r="N32" s="162" t="s">
        <v>8</v>
      </c>
      <c r="O32" s="85"/>
      <c r="P32" s="85"/>
      <c r="Q32" s="85"/>
      <c r="R32" s="85"/>
      <c r="S32" s="85"/>
      <c r="T32" s="85"/>
      <c r="U32" s="85"/>
      <c r="V32" s="85"/>
      <c r="W32" s="85"/>
      <c r="X32" s="85"/>
    </row>
    <row r="33" spans="1:24" s="71" customFormat="1" ht="19.149999999999999" customHeight="1">
      <c r="A33" s="70">
        <f>IF(B33&lt;&gt;"",COUNTA($B$20:B33),"")</f>
        <v>14</v>
      </c>
      <c r="B33" s="80" t="s">
        <v>81</v>
      </c>
      <c r="C33" s="162">
        <v>979431</v>
      </c>
      <c r="D33" s="162">
        <v>137633</v>
      </c>
      <c r="E33" s="162">
        <v>57591</v>
      </c>
      <c r="F33" s="162">
        <v>81749</v>
      </c>
      <c r="G33" s="162">
        <v>35642</v>
      </c>
      <c r="H33" s="162">
        <v>389194</v>
      </c>
      <c r="I33" s="162">
        <v>214777</v>
      </c>
      <c r="J33" s="162">
        <v>174417</v>
      </c>
      <c r="K33" s="162">
        <v>25178</v>
      </c>
      <c r="L33" s="162">
        <v>99017</v>
      </c>
      <c r="M33" s="162">
        <v>149495</v>
      </c>
      <c r="N33" s="162">
        <v>3931</v>
      </c>
      <c r="O33" s="85"/>
      <c r="P33" s="85"/>
      <c r="Q33" s="85"/>
      <c r="R33" s="85"/>
      <c r="S33" s="85"/>
      <c r="T33" s="85"/>
      <c r="U33" s="85"/>
      <c r="V33" s="85"/>
      <c r="W33" s="85"/>
      <c r="X33" s="85"/>
    </row>
    <row r="34" spans="1:24" s="71" customFormat="1" ht="11.1" customHeight="1">
      <c r="A34" s="69">
        <f>IF(B34&lt;&gt;"",COUNTA($B$20:B34),"")</f>
        <v>15</v>
      </c>
      <c r="B34" s="78" t="s">
        <v>82</v>
      </c>
      <c r="C34" s="161">
        <v>231988</v>
      </c>
      <c r="D34" s="161" t="s">
        <v>8</v>
      </c>
      <c r="E34" s="161" t="s">
        <v>8</v>
      </c>
      <c r="F34" s="161" t="s">
        <v>8</v>
      </c>
      <c r="G34" s="161" t="s">
        <v>8</v>
      </c>
      <c r="H34" s="161" t="s">
        <v>8</v>
      </c>
      <c r="I34" s="161" t="s">
        <v>8</v>
      </c>
      <c r="J34" s="161" t="s">
        <v>8</v>
      </c>
      <c r="K34" s="161" t="s">
        <v>8</v>
      </c>
      <c r="L34" s="161" t="s">
        <v>8</v>
      </c>
      <c r="M34" s="161" t="s">
        <v>8</v>
      </c>
      <c r="N34" s="161">
        <v>231988</v>
      </c>
      <c r="O34" s="85"/>
      <c r="P34" s="85"/>
      <c r="Q34" s="85"/>
      <c r="R34" s="85"/>
      <c r="S34" s="85"/>
      <c r="T34" s="85"/>
      <c r="U34" s="85"/>
      <c r="V34" s="85"/>
      <c r="W34" s="85"/>
      <c r="X34" s="85"/>
    </row>
    <row r="35" spans="1:24" s="71" customFormat="1" ht="11.1" customHeight="1">
      <c r="A35" s="69">
        <f>IF(B35&lt;&gt;"",COUNTA($B$20:B35),"")</f>
        <v>16</v>
      </c>
      <c r="B35" s="78" t="s">
        <v>83</v>
      </c>
      <c r="C35" s="161">
        <v>80675</v>
      </c>
      <c r="D35" s="161" t="s">
        <v>8</v>
      </c>
      <c r="E35" s="161" t="s">
        <v>8</v>
      </c>
      <c r="F35" s="161" t="s">
        <v>8</v>
      </c>
      <c r="G35" s="161" t="s">
        <v>8</v>
      </c>
      <c r="H35" s="161" t="s">
        <v>8</v>
      </c>
      <c r="I35" s="161" t="s">
        <v>8</v>
      </c>
      <c r="J35" s="161" t="s">
        <v>8</v>
      </c>
      <c r="K35" s="161" t="s">
        <v>8</v>
      </c>
      <c r="L35" s="161" t="s">
        <v>8</v>
      </c>
      <c r="M35" s="161" t="s">
        <v>8</v>
      </c>
      <c r="N35" s="161">
        <v>80675</v>
      </c>
      <c r="O35" s="85"/>
      <c r="P35" s="85"/>
      <c r="Q35" s="85"/>
      <c r="R35" s="85"/>
      <c r="S35" s="85"/>
      <c r="T35" s="85"/>
      <c r="U35" s="85"/>
      <c r="V35" s="85"/>
      <c r="W35" s="85"/>
      <c r="X35" s="85"/>
    </row>
    <row r="36" spans="1:24" s="71" customFormat="1" ht="11.1" customHeight="1">
      <c r="A36" s="69">
        <f>IF(B36&lt;&gt;"",COUNTA($B$20:B36),"")</f>
        <v>17</v>
      </c>
      <c r="B36" s="78" t="s">
        <v>99</v>
      </c>
      <c r="C36" s="161">
        <v>94142</v>
      </c>
      <c r="D36" s="161" t="s">
        <v>8</v>
      </c>
      <c r="E36" s="161" t="s">
        <v>8</v>
      </c>
      <c r="F36" s="161" t="s">
        <v>8</v>
      </c>
      <c r="G36" s="161" t="s">
        <v>8</v>
      </c>
      <c r="H36" s="161" t="s">
        <v>8</v>
      </c>
      <c r="I36" s="161" t="s">
        <v>8</v>
      </c>
      <c r="J36" s="161" t="s">
        <v>8</v>
      </c>
      <c r="K36" s="161" t="s">
        <v>8</v>
      </c>
      <c r="L36" s="161" t="s">
        <v>8</v>
      </c>
      <c r="M36" s="161" t="s">
        <v>8</v>
      </c>
      <c r="N36" s="161">
        <v>94142</v>
      </c>
      <c r="O36" s="85"/>
      <c r="P36" s="85"/>
      <c r="Q36" s="85"/>
      <c r="R36" s="85"/>
      <c r="S36" s="85"/>
      <c r="T36" s="85"/>
      <c r="U36" s="85"/>
      <c r="V36" s="85"/>
      <c r="W36" s="85"/>
      <c r="X36" s="85"/>
    </row>
    <row r="37" spans="1:24" s="71" customFormat="1" ht="11.1" customHeight="1">
      <c r="A37" s="69">
        <f>IF(B37&lt;&gt;"",COUNTA($B$20:B37),"")</f>
        <v>18</v>
      </c>
      <c r="B37" s="78" t="s">
        <v>100</v>
      </c>
      <c r="C37" s="161">
        <v>35555</v>
      </c>
      <c r="D37" s="161" t="s">
        <v>8</v>
      </c>
      <c r="E37" s="161" t="s">
        <v>8</v>
      </c>
      <c r="F37" s="161" t="s">
        <v>8</v>
      </c>
      <c r="G37" s="161" t="s">
        <v>8</v>
      </c>
      <c r="H37" s="161" t="s">
        <v>8</v>
      </c>
      <c r="I37" s="161" t="s">
        <v>8</v>
      </c>
      <c r="J37" s="161" t="s">
        <v>8</v>
      </c>
      <c r="K37" s="161" t="s">
        <v>8</v>
      </c>
      <c r="L37" s="161" t="s">
        <v>8</v>
      </c>
      <c r="M37" s="161" t="s">
        <v>8</v>
      </c>
      <c r="N37" s="161">
        <v>35555</v>
      </c>
      <c r="O37" s="85"/>
      <c r="P37" s="85"/>
      <c r="Q37" s="85"/>
      <c r="R37" s="85"/>
      <c r="S37" s="85"/>
      <c r="T37" s="85"/>
      <c r="U37" s="85"/>
      <c r="V37" s="85"/>
      <c r="W37" s="85"/>
      <c r="X37" s="85"/>
    </row>
    <row r="38" spans="1:24" s="71" customFormat="1" ht="11.1" customHeight="1">
      <c r="A38" s="69">
        <f>IF(B38&lt;&gt;"",COUNTA($B$20:B38),"")</f>
        <v>19</v>
      </c>
      <c r="B38" s="78" t="s">
        <v>27</v>
      </c>
      <c r="C38" s="161">
        <v>174463</v>
      </c>
      <c r="D38" s="161" t="s">
        <v>8</v>
      </c>
      <c r="E38" s="161" t="s">
        <v>8</v>
      </c>
      <c r="F38" s="161" t="s">
        <v>8</v>
      </c>
      <c r="G38" s="161" t="s">
        <v>8</v>
      </c>
      <c r="H38" s="161" t="s">
        <v>8</v>
      </c>
      <c r="I38" s="161" t="s">
        <v>8</v>
      </c>
      <c r="J38" s="161" t="s">
        <v>8</v>
      </c>
      <c r="K38" s="161" t="s">
        <v>8</v>
      </c>
      <c r="L38" s="161" t="s">
        <v>8</v>
      </c>
      <c r="M38" s="161" t="s">
        <v>8</v>
      </c>
      <c r="N38" s="161">
        <v>174463</v>
      </c>
      <c r="O38" s="85"/>
      <c r="P38" s="85"/>
      <c r="Q38" s="85"/>
      <c r="R38" s="85"/>
      <c r="S38" s="85"/>
      <c r="T38" s="85"/>
      <c r="U38" s="85"/>
      <c r="V38" s="85"/>
      <c r="W38" s="85"/>
      <c r="X38" s="85"/>
    </row>
    <row r="39" spans="1:24" s="71" customFormat="1" ht="21.6" customHeight="1">
      <c r="A39" s="69">
        <f>IF(B39&lt;&gt;"",COUNTA($B$20:B39),"")</f>
        <v>20</v>
      </c>
      <c r="B39" s="79" t="s">
        <v>84</v>
      </c>
      <c r="C39" s="161">
        <v>68419</v>
      </c>
      <c r="D39" s="161" t="s">
        <v>8</v>
      </c>
      <c r="E39" s="161" t="s">
        <v>8</v>
      </c>
      <c r="F39" s="161" t="s">
        <v>8</v>
      </c>
      <c r="G39" s="161" t="s">
        <v>8</v>
      </c>
      <c r="H39" s="161" t="s">
        <v>8</v>
      </c>
      <c r="I39" s="161" t="s">
        <v>8</v>
      </c>
      <c r="J39" s="161" t="s">
        <v>8</v>
      </c>
      <c r="K39" s="161" t="s">
        <v>8</v>
      </c>
      <c r="L39" s="161" t="s">
        <v>8</v>
      </c>
      <c r="M39" s="161" t="s">
        <v>8</v>
      </c>
      <c r="N39" s="161">
        <v>68419</v>
      </c>
      <c r="O39" s="85"/>
      <c r="P39" s="85"/>
      <c r="Q39" s="85"/>
      <c r="R39" s="85"/>
      <c r="S39" s="85"/>
      <c r="T39" s="85"/>
      <c r="U39" s="85"/>
      <c r="V39" s="85"/>
      <c r="W39" s="85"/>
      <c r="X39" s="85"/>
    </row>
    <row r="40" spans="1:24" s="71" customFormat="1" ht="21.6" customHeight="1">
      <c r="A40" s="69">
        <f>IF(B40&lt;&gt;"",COUNTA($B$20:B40),"")</f>
        <v>21</v>
      </c>
      <c r="B40" s="79" t="s">
        <v>85</v>
      </c>
      <c r="C40" s="161">
        <v>173140</v>
      </c>
      <c r="D40" s="161">
        <v>4044</v>
      </c>
      <c r="E40" s="161">
        <v>181</v>
      </c>
      <c r="F40" s="161">
        <v>2422</v>
      </c>
      <c r="G40" s="161">
        <v>11291</v>
      </c>
      <c r="H40" s="161">
        <v>152148</v>
      </c>
      <c r="I40" s="161">
        <v>81362</v>
      </c>
      <c r="J40" s="161">
        <v>70786</v>
      </c>
      <c r="K40" s="161">
        <v>422</v>
      </c>
      <c r="L40" s="161">
        <v>1405</v>
      </c>
      <c r="M40" s="161">
        <v>1226</v>
      </c>
      <c r="N40" s="161" t="s">
        <v>8</v>
      </c>
      <c r="O40" s="85"/>
      <c r="P40" s="85"/>
      <c r="Q40" s="85"/>
      <c r="R40" s="85"/>
      <c r="S40" s="85"/>
      <c r="T40" s="85"/>
      <c r="U40" s="85"/>
      <c r="V40" s="85"/>
      <c r="W40" s="85"/>
      <c r="X40" s="85"/>
    </row>
    <row r="41" spans="1:24" s="71" customFormat="1" ht="21.6" customHeight="1">
      <c r="A41" s="69">
        <f>IF(B41&lt;&gt;"",COUNTA($B$20:B41),"")</f>
        <v>22</v>
      </c>
      <c r="B41" s="79" t="s">
        <v>86</v>
      </c>
      <c r="C41" s="161">
        <v>31973</v>
      </c>
      <c r="D41" s="161">
        <v>1186</v>
      </c>
      <c r="E41" s="161">
        <v>14</v>
      </c>
      <c r="F41" s="161">
        <v>118</v>
      </c>
      <c r="G41" s="161">
        <v>282</v>
      </c>
      <c r="H41" s="161">
        <v>29971</v>
      </c>
      <c r="I41" s="161">
        <v>29676</v>
      </c>
      <c r="J41" s="161">
        <v>294</v>
      </c>
      <c r="K41" s="161">
        <v>236</v>
      </c>
      <c r="L41" s="161">
        <v>8</v>
      </c>
      <c r="M41" s="161">
        <v>158</v>
      </c>
      <c r="N41" s="161" t="s">
        <v>8</v>
      </c>
      <c r="O41" s="85"/>
      <c r="P41" s="85"/>
      <c r="Q41" s="85"/>
      <c r="R41" s="85"/>
      <c r="S41" s="85"/>
      <c r="T41" s="85"/>
      <c r="U41" s="85"/>
      <c r="V41" s="85"/>
      <c r="W41" s="85"/>
      <c r="X41" s="85"/>
    </row>
    <row r="42" spans="1:24" s="71" customFormat="1" ht="11.1" customHeight="1">
      <c r="A42" s="69">
        <f>IF(B42&lt;&gt;"",COUNTA($B$20:B42),"")</f>
        <v>23</v>
      </c>
      <c r="B42" s="78" t="s">
        <v>87</v>
      </c>
      <c r="C42" s="161">
        <v>72875</v>
      </c>
      <c r="D42" s="161">
        <v>439</v>
      </c>
      <c r="E42" s="161">
        <v>7251</v>
      </c>
      <c r="F42" s="161">
        <v>625</v>
      </c>
      <c r="G42" s="161">
        <v>1309</v>
      </c>
      <c r="H42" s="161">
        <v>242</v>
      </c>
      <c r="I42" s="161">
        <v>11</v>
      </c>
      <c r="J42" s="161">
        <v>230</v>
      </c>
      <c r="K42" s="161">
        <v>1075</v>
      </c>
      <c r="L42" s="161">
        <v>5916</v>
      </c>
      <c r="M42" s="161">
        <v>56018</v>
      </c>
      <c r="N42" s="161" t="s">
        <v>8</v>
      </c>
      <c r="O42" s="85"/>
      <c r="P42" s="85"/>
      <c r="Q42" s="85"/>
      <c r="R42" s="85"/>
      <c r="S42" s="85"/>
      <c r="T42" s="85"/>
      <c r="U42" s="85"/>
      <c r="V42" s="85"/>
      <c r="W42" s="85"/>
      <c r="X42" s="85"/>
    </row>
    <row r="43" spans="1:24" s="71" customFormat="1" ht="11.1" customHeight="1">
      <c r="A43" s="69">
        <f>IF(B43&lt;&gt;"",COUNTA($B$20:B43),"")</f>
        <v>24</v>
      </c>
      <c r="B43" s="78" t="s">
        <v>88</v>
      </c>
      <c r="C43" s="161">
        <v>396335</v>
      </c>
      <c r="D43" s="161">
        <v>48695</v>
      </c>
      <c r="E43" s="161">
        <v>19253</v>
      </c>
      <c r="F43" s="161">
        <v>11637</v>
      </c>
      <c r="G43" s="161">
        <v>1424</v>
      </c>
      <c r="H43" s="161">
        <v>101893</v>
      </c>
      <c r="I43" s="161">
        <v>53119</v>
      </c>
      <c r="J43" s="161">
        <v>48774</v>
      </c>
      <c r="K43" s="161">
        <v>2334</v>
      </c>
      <c r="L43" s="161">
        <v>6941</v>
      </c>
      <c r="M43" s="161">
        <v>19105</v>
      </c>
      <c r="N43" s="161">
        <v>185054</v>
      </c>
      <c r="O43" s="85"/>
      <c r="P43" s="85"/>
      <c r="Q43" s="85"/>
      <c r="R43" s="85"/>
      <c r="S43" s="85"/>
      <c r="T43" s="85"/>
      <c r="U43" s="85"/>
      <c r="V43" s="85"/>
      <c r="W43" s="85"/>
      <c r="X43" s="85"/>
    </row>
    <row r="44" spans="1:24" s="71" customFormat="1" ht="11.1" customHeight="1">
      <c r="A44" s="69">
        <f>IF(B44&lt;&gt;"",COUNTA($B$20:B44),"")</f>
        <v>25</v>
      </c>
      <c r="B44" s="78" t="s">
        <v>74</v>
      </c>
      <c r="C44" s="161">
        <v>246531</v>
      </c>
      <c r="D44" s="161">
        <v>21895</v>
      </c>
      <c r="E44" s="161">
        <v>2632</v>
      </c>
      <c r="F44" s="161">
        <v>9923</v>
      </c>
      <c r="G44" s="161">
        <v>143</v>
      </c>
      <c r="H44" s="161">
        <v>44978</v>
      </c>
      <c r="I44" s="161">
        <v>347</v>
      </c>
      <c r="J44" s="161">
        <v>44631</v>
      </c>
      <c r="K44" s="161">
        <v>49</v>
      </c>
      <c r="L44" s="161">
        <v>1946</v>
      </c>
      <c r="M44" s="161">
        <v>267</v>
      </c>
      <c r="N44" s="161">
        <v>164697</v>
      </c>
      <c r="O44" s="85"/>
      <c r="P44" s="85"/>
      <c r="Q44" s="85"/>
      <c r="R44" s="85"/>
      <c r="S44" s="85"/>
      <c r="T44" s="85"/>
      <c r="U44" s="85"/>
      <c r="V44" s="85"/>
      <c r="W44" s="85"/>
      <c r="X44" s="85"/>
    </row>
    <row r="45" spans="1:24" s="71" customFormat="1" ht="19.149999999999999" customHeight="1">
      <c r="A45" s="70">
        <f>IF(B45&lt;&gt;"",COUNTA($B$20:B45),"")</f>
        <v>26</v>
      </c>
      <c r="B45" s="80" t="s">
        <v>89</v>
      </c>
      <c r="C45" s="162">
        <v>902662</v>
      </c>
      <c r="D45" s="162">
        <v>32469</v>
      </c>
      <c r="E45" s="162">
        <v>24067</v>
      </c>
      <c r="F45" s="162">
        <v>4878</v>
      </c>
      <c r="G45" s="162">
        <v>14164</v>
      </c>
      <c r="H45" s="162">
        <v>239275</v>
      </c>
      <c r="I45" s="162">
        <v>163822</v>
      </c>
      <c r="J45" s="162">
        <v>75453</v>
      </c>
      <c r="K45" s="162">
        <v>4019</v>
      </c>
      <c r="L45" s="162">
        <v>12324</v>
      </c>
      <c r="M45" s="162">
        <v>76240</v>
      </c>
      <c r="N45" s="162">
        <v>495228</v>
      </c>
      <c r="O45" s="85"/>
      <c r="P45" s="85"/>
      <c r="Q45" s="85"/>
      <c r="R45" s="85"/>
      <c r="S45" s="85"/>
      <c r="T45" s="85"/>
      <c r="U45" s="85"/>
      <c r="V45" s="85"/>
      <c r="W45" s="85"/>
      <c r="X45" s="85"/>
    </row>
    <row r="46" spans="1:24" s="87" customFormat="1" ht="11.1" customHeight="1">
      <c r="A46" s="69">
        <f>IF(B46&lt;&gt;"",COUNTA($B$20:B46),"")</f>
        <v>27</v>
      </c>
      <c r="B46" s="78" t="s">
        <v>90</v>
      </c>
      <c r="C46" s="161">
        <v>94321</v>
      </c>
      <c r="D46" s="161">
        <v>1852</v>
      </c>
      <c r="E46" s="161">
        <v>6546</v>
      </c>
      <c r="F46" s="161">
        <v>6008</v>
      </c>
      <c r="G46" s="161">
        <v>404</v>
      </c>
      <c r="H46" s="161">
        <v>2902</v>
      </c>
      <c r="I46" s="161">
        <v>1115</v>
      </c>
      <c r="J46" s="161">
        <v>1788</v>
      </c>
      <c r="K46" s="161">
        <v>1903</v>
      </c>
      <c r="L46" s="161">
        <v>15554</v>
      </c>
      <c r="M46" s="161">
        <v>23987</v>
      </c>
      <c r="N46" s="161">
        <v>35164</v>
      </c>
      <c r="O46" s="86"/>
      <c r="P46" s="86"/>
      <c r="Q46" s="86"/>
      <c r="R46" s="86"/>
      <c r="S46" s="86"/>
      <c r="T46" s="86"/>
      <c r="U46" s="86"/>
      <c r="V46" s="86"/>
      <c r="W46" s="86"/>
      <c r="X46" s="86"/>
    </row>
    <row r="47" spans="1:24" s="87" customFormat="1" ht="11.1" customHeight="1">
      <c r="A47" s="69">
        <f>IF(B47&lt;&gt;"",COUNTA($B$20:B47),"")</f>
        <v>28</v>
      </c>
      <c r="B47" s="78" t="s">
        <v>91</v>
      </c>
      <c r="C47" s="161" t="s">
        <v>8</v>
      </c>
      <c r="D47" s="161" t="s">
        <v>8</v>
      </c>
      <c r="E47" s="161" t="s">
        <v>8</v>
      </c>
      <c r="F47" s="161" t="s">
        <v>8</v>
      </c>
      <c r="G47" s="161" t="s">
        <v>8</v>
      </c>
      <c r="H47" s="161" t="s">
        <v>8</v>
      </c>
      <c r="I47" s="161" t="s">
        <v>8</v>
      </c>
      <c r="J47" s="161" t="s">
        <v>8</v>
      </c>
      <c r="K47" s="161" t="s">
        <v>8</v>
      </c>
      <c r="L47" s="161" t="s">
        <v>8</v>
      </c>
      <c r="M47" s="161" t="s">
        <v>8</v>
      </c>
      <c r="N47" s="161" t="s">
        <v>8</v>
      </c>
      <c r="O47" s="86"/>
      <c r="P47" s="86"/>
      <c r="Q47" s="86"/>
      <c r="R47" s="86"/>
      <c r="S47" s="86"/>
      <c r="T47" s="86"/>
      <c r="U47" s="86"/>
      <c r="V47" s="86"/>
      <c r="W47" s="86"/>
      <c r="X47" s="86"/>
    </row>
    <row r="48" spans="1:24" s="87" customFormat="1" ht="11.1" customHeight="1">
      <c r="A48" s="69">
        <f>IF(B48&lt;&gt;"",COUNTA($B$20:B48),"")</f>
        <v>29</v>
      </c>
      <c r="B48" s="78" t="s">
        <v>92</v>
      </c>
      <c r="C48" s="161">
        <v>63897</v>
      </c>
      <c r="D48" s="161">
        <v>9044</v>
      </c>
      <c r="E48" s="161">
        <v>937</v>
      </c>
      <c r="F48" s="161">
        <v>1836</v>
      </c>
      <c r="G48" s="161">
        <v>447</v>
      </c>
      <c r="H48" s="161">
        <v>514</v>
      </c>
      <c r="I48" s="161" t="s">
        <v>8</v>
      </c>
      <c r="J48" s="161">
        <v>514</v>
      </c>
      <c r="K48" s="161">
        <v>951</v>
      </c>
      <c r="L48" s="161">
        <v>11162</v>
      </c>
      <c r="M48" s="161">
        <v>38411</v>
      </c>
      <c r="N48" s="161">
        <v>595</v>
      </c>
      <c r="O48" s="86"/>
      <c r="P48" s="86"/>
      <c r="Q48" s="86"/>
      <c r="R48" s="86"/>
      <c r="S48" s="86"/>
      <c r="T48" s="86"/>
      <c r="U48" s="86"/>
      <c r="V48" s="86"/>
      <c r="W48" s="86"/>
      <c r="X48" s="86"/>
    </row>
    <row r="49" spans="1:24" s="87" customFormat="1" ht="11.1" customHeight="1">
      <c r="A49" s="69">
        <f>IF(B49&lt;&gt;"",COUNTA($B$20:B49),"")</f>
        <v>30</v>
      </c>
      <c r="B49" s="78" t="s">
        <v>74</v>
      </c>
      <c r="C49" s="161">
        <v>4155</v>
      </c>
      <c r="D49" s="161">
        <v>587</v>
      </c>
      <c r="E49" s="161">
        <v>436</v>
      </c>
      <c r="F49" s="161">
        <v>869</v>
      </c>
      <c r="G49" s="161">
        <v>402</v>
      </c>
      <c r="H49" s="161">
        <v>500</v>
      </c>
      <c r="I49" s="161" t="s">
        <v>8</v>
      </c>
      <c r="J49" s="161">
        <v>500</v>
      </c>
      <c r="K49" s="161">
        <v>666</v>
      </c>
      <c r="L49" s="161">
        <v>175</v>
      </c>
      <c r="M49" s="161">
        <v>478</v>
      </c>
      <c r="N49" s="161">
        <v>43</v>
      </c>
      <c r="O49" s="86"/>
      <c r="P49" s="86"/>
      <c r="Q49" s="86"/>
      <c r="R49" s="86"/>
      <c r="S49" s="86"/>
      <c r="T49" s="86"/>
      <c r="U49" s="86"/>
      <c r="V49" s="86"/>
      <c r="W49" s="86"/>
      <c r="X49" s="86"/>
    </row>
    <row r="50" spans="1:24" s="71" customFormat="1" ht="19.149999999999999" customHeight="1">
      <c r="A50" s="70">
        <f>IF(B50&lt;&gt;"",COUNTA($B$20:B50),"")</f>
        <v>31</v>
      </c>
      <c r="B50" s="80" t="s">
        <v>93</v>
      </c>
      <c r="C50" s="162">
        <v>154062</v>
      </c>
      <c r="D50" s="162">
        <v>10309</v>
      </c>
      <c r="E50" s="162">
        <v>7048</v>
      </c>
      <c r="F50" s="162">
        <v>6976</v>
      </c>
      <c r="G50" s="162">
        <v>449</v>
      </c>
      <c r="H50" s="162">
        <v>2916</v>
      </c>
      <c r="I50" s="162">
        <v>1115</v>
      </c>
      <c r="J50" s="162">
        <v>1801</v>
      </c>
      <c r="K50" s="162">
        <v>2188</v>
      </c>
      <c r="L50" s="162">
        <v>26541</v>
      </c>
      <c r="M50" s="162">
        <v>61920</v>
      </c>
      <c r="N50" s="162">
        <v>35716</v>
      </c>
      <c r="O50" s="85"/>
      <c r="P50" s="85"/>
      <c r="Q50" s="85"/>
      <c r="R50" s="85"/>
      <c r="S50" s="85"/>
      <c r="T50" s="85"/>
      <c r="U50" s="85"/>
      <c r="V50" s="85"/>
      <c r="W50" s="85"/>
      <c r="X50" s="85"/>
    </row>
    <row r="51" spans="1:24" s="71" customFormat="1" ht="19.149999999999999" customHeight="1">
      <c r="A51" s="70">
        <f>IF(B51&lt;&gt;"",COUNTA($B$20:B51),"")</f>
        <v>32</v>
      </c>
      <c r="B51" s="80" t="s">
        <v>94</v>
      </c>
      <c r="C51" s="162">
        <v>1056724</v>
      </c>
      <c r="D51" s="162">
        <v>42778</v>
      </c>
      <c r="E51" s="162">
        <v>31115</v>
      </c>
      <c r="F51" s="162">
        <v>11853</v>
      </c>
      <c r="G51" s="162">
        <v>14612</v>
      </c>
      <c r="H51" s="162">
        <v>242191</v>
      </c>
      <c r="I51" s="162">
        <v>164936</v>
      </c>
      <c r="J51" s="162">
        <v>77255</v>
      </c>
      <c r="K51" s="162">
        <v>6207</v>
      </c>
      <c r="L51" s="162">
        <v>38866</v>
      </c>
      <c r="M51" s="162">
        <v>138160</v>
      </c>
      <c r="N51" s="162">
        <v>530943</v>
      </c>
      <c r="O51" s="85"/>
      <c r="P51" s="85"/>
      <c r="Q51" s="85"/>
      <c r="R51" s="85"/>
      <c r="S51" s="85"/>
      <c r="T51" s="85"/>
      <c r="U51" s="85"/>
      <c r="V51" s="85"/>
      <c r="W51" s="85"/>
      <c r="X51" s="85"/>
    </row>
    <row r="52" spans="1:24" s="71" customFormat="1" ht="19.149999999999999" customHeight="1">
      <c r="A52" s="70">
        <f>IF(B52&lt;&gt;"",COUNTA($B$20:B52),"")</f>
        <v>33</v>
      </c>
      <c r="B52" s="80" t="s">
        <v>95</v>
      </c>
      <c r="C52" s="162">
        <v>77293</v>
      </c>
      <c r="D52" s="162">
        <v>-94856</v>
      </c>
      <c r="E52" s="162">
        <v>-26476</v>
      </c>
      <c r="F52" s="162">
        <v>-69896</v>
      </c>
      <c r="G52" s="162">
        <v>-21030</v>
      </c>
      <c r="H52" s="162">
        <v>-147004</v>
      </c>
      <c r="I52" s="162">
        <v>-49841</v>
      </c>
      <c r="J52" s="162">
        <v>-97162</v>
      </c>
      <c r="K52" s="162">
        <v>-18972</v>
      </c>
      <c r="L52" s="162">
        <v>-60151</v>
      </c>
      <c r="M52" s="162">
        <v>-11335</v>
      </c>
      <c r="N52" s="162">
        <v>527012</v>
      </c>
      <c r="O52" s="85"/>
      <c r="P52" s="85"/>
      <c r="Q52" s="85"/>
      <c r="R52" s="85"/>
      <c r="S52" s="85"/>
      <c r="T52" s="85"/>
      <c r="U52" s="85"/>
      <c r="V52" s="85"/>
      <c r="W52" s="85"/>
      <c r="X52" s="85"/>
    </row>
    <row r="53" spans="1:24" s="87" customFormat="1" ht="24.95" customHeight="1">
      <c r="A53" s="69">
        <f>IF(B53&lt;&gt;"",COUNTA($B$20:B53),"")</f>
        <v>34</v>
      </c>
      <c r="B53" s="81" t="s">
        <v>96</v>
      </c>
      <c r="C53" s="163">
        <v>75565</v>
      </c>
      <c r="D53" s="163">
        <v>-98783</v>
      </c>
      <c r="E53" s="163">
        <v>-20480</v>
      </c>
      <c r="F53" s="163">
        <v>-60830</v>
      </c>
      <c r="G53" s="163">
        <v>-20811</v>
      </c>
      <c r="H53" s="163">
        <v>-145014</v>
      </c>
      <c r="I53" s="163">
        <v>-48266</v>
      </c>
      <c r="J53" s="163">
        <v>-96748</v>
      </c>
      <c r="K53" s="163">
        <v>-17727</v>
      </c>
      <c r="L53" s="163">
        <v>-39856</v>
      </c>
      <c r="M53" s="163">
        <v>-12229</v>
      </c>
      <c r="N53" s="163">
        <v>491296</v>
      </c>
      <c r="O53" s="86"/>
      <c r="P53" s="86"/>
      <c r="Q53" s="86"/>
      <c r="R53" s="86"/>
      <c r="S53" s="86"/>
      <c r="T53" s="86"/>
      <c r="U53" s="86"/>
      <c r="V53" s="86"/>
      <c r="W53" s="86"/>
      <c r="X53" s="86"/>
    </row>
    <row r="54" spans="1:24" s="87" customFormat="1" ht="15" customHeight="1">
      <c r="A54" s="69">
        <f>IF(B54&lt;&gt;"",COUNTA($B$20:B54),"")</f>
        <v>35</v>
      </c>
      <c r="B54" s="78" t="s">
        <v>97</v>
      </c>
      <c r="C54" s="161">
        <v>15297</v>
      </c>
      <c r="D54" s="161">
        <v>28</v>
      </c>
      <c r="E54" s="161" t="s">
        <v>8</v>
      </c>
      <c r="F54" s="161">
        <v>4000</v>
      </c>
      <c r="G54" s="161" t="s">
        <v>8</v>
      </c>
      <c r="H54" s="161">
        <v>35</v>
      </c>
      <c r="I54" s="161" t="s">
        <v>8</v>
      </c>
      <c r="J54" s="161">
        <v>35</v>
      </c>
      <c r="K54" s="161" t="s">
        <v>8</v>
      </c>
      <c r="L54" s="161" t="s">
        <v>8</v>
      </c>
      <c r="M54" s="161">
        <v>285</v>
      </c>
      <c r="N54" s="161">
        <v>10949</v>
      </c>
      <c r="O54" s="86"/>
      <c r="P54" s="86"/>
      <c r="Q54" s="86"/>
      <c r="R54" s="86"/>
      <c r="S54" s="86"/>
      <c r="T54" s="86"/>
      <c r="U54" s="86"/>
      <c r="V54" s="86"/>
      <c r="W54" s="86"/>
      <c r="X54" s="86"/>
    </row>
    <row r="55" spans="1:24" ht="11.1" customHeight="1">
      <c r="A55" s="69">
        <f>IF(B55&lt;&gt;"",COUNTA($B$20:B55),"")</f>
        <v>36</v>
      </c>
      <c r="B55" s="78" t="s">
        <v>98</v>
      </c>
      <c r="C55" s="161">
        <v>18191</v>
      </c>
      <c r="D55" s="161">
        <v>2501</v>
      </c>
      <c r="E55" s="161">
        <v>15</v>
      </c>
      <c r="F55" s="161">
        <v>771</v>
      </c>
      <c r="G55" s="161" t="s">
        <v>8</v>
      </c>
      <c r="H55" s="161">
        <v>9</v>
      </c>
      <c r="I55" s="161" t="s">
        <v>8</v>
      </c>
      <c r="J55" s="161">
        <v>9</v>
      </c>
      <c r="K55" s="161" t="s">
        <v>8</v>
      </c>
      <c r="L55" s="161">
        <v>74</v>
      </c>
      <c r="M55" s="161">
        <v>614</v>
      </c>
      <c r="N55" s="161">
        <v>14206</v>
      </c>
    </row>
    <row r="56" spans="1:24" s="74" customFormat="1" ht="20.100000000000001" customHeight="1">
      <c r="A56" s="69" t="str">
        <f>IF(B56&lt;&gt;"",COUNTA($B$20:B56),"")</f>
        <v/>
      </c>
      <c r="B56" s="78"/>
      <c r="C56" s="229" t="s">
        <v>53</v>
      </c>
      <c r="D56" s="230"/>
      <c r="E56" s="230"/>
      <c r="F56" s="230"/>
      <c r="G56" s="230"/>
      <c r="H56" s="230" t="s">
        <v>53</v>
      </c>
      <c r="I56" s="230"/>
      <c r="J56" s="230"/>
      <c r="K56" s="230"/>
      <c r="L56" s="230"/>
      <c r="M56" s="230"/>
      <c r="N56" s="230"/>
    </row>
    <row r="57" spans="1:24" s="71" customFormat="1" ht="11.1" customHeight="1">
      <c r="A57" s="69">
        <f>IF(B57&lt;&gt;"",COUNTA($B$20:B57),"")</f>
        <v>37</v>
      </c>
      <c r="B57" s="78" t="s">
        <v>70</v>
      </c>
      <c r="C57" s="164">
        <v>754.99</v>
      </c>
      <c r="D57" s="164">
        <v>311.69</v>
      </c>
      <c r="E57" s="164">
        <v>110.05</v>
      </c>
      <c r="F57" s="164">
        <v>43.57</v>
      </c>
      <c r="G57" s="164">
        <v>31.83</v>
      </c>
      <c r="H57" s="164">
        <v>102.66</v>
      </c>
      <c r="I57" s="164">
        <v>38.840000000000003</v>
      </c>
      <c r="J57" s="164">
        <v>63.82</v>
      </c>
      <c r="K57" s="164">
        <v>34.51</v>
      </c>
      <c r="L57" s="164">
        <v>74.23</v>
      </c>
      <c r="M57" s="164">
        <v>46.45</v>
      </c>
      <c r="N57" s="164" t="s">
        <v>8</v>
      </c>
      <c r="O57" s="85"/>
      <c r="P57" s="85"/>
      <c r="Q57" s="85"/>
      <c r="R57" s="85"/>
      <c r="S57" s="85"/>
      <c r="T57" s="85"/>
      <c r="U57" s="85"/>
      <c r="V57" s="85"/>
      <c r="W57" s="85"/>
      <c r="X57" s="85"/>
    </row>
    <row r="58" spans="1:24" s="71" customFormat="1" ht="11.1" customHeight="1">
      <c r="A58" s="69">
        <f>IF(B58&lt;&gt;"",COUNTA($B$20:B58),"")</f>
        <v>38</v>
      </c>
      <c r="B58" s="78" t="s">
        <v>71</v>
      </c>
      <c r="C58" s="164">
        <v>592.09</v>
      </c>
      <c r="D58" s="164">
        <v>134.66</v>
      </c>
      <c r="E58" s="164">
        <v>48.02</v>
      </c>
      <c r="F58" s="164">
        <v>176.66</v>
      </c>
      <c r="G58" s="164">
        <v>20.97</v>
      </c>
      <c r="H58" s="164">
        <v>70.760000000000005</v>
      </c>
      <c r="I58" s="164">
        <v>63.57</v>
      </c>
      <c r="J58" s="164">
        <v>7.19</v>
      </c>
      <c r="K58" s="164">
        <v>13.18</v>
      </c>
      <c r="L58" s="164">
        <v>80.84</v>
      </c>
      <c r="M58" s="164">
        <v>46.93</v>
      </c>
      <c r="N58" s="164">
        <v>0.08</v>
      </c>
      <c r="O58" s="85"/>
      <c r="P58" s="85"/>
      <c r="Q58" s="85"/>
      <c r="R58" s="85"/>
      <c r="S58" s="85"/>
      <c r="T58" s="85"/>
      <c r="U58" s="85"/>
      <c r="V58" s="85"/>
      <c r="W58" s="85"/>
      <c r="X58" s="85"/>
    </row>
    <row r="59" spans="1:24" s="71" customFormat="1" ht="21.6" customHeight="1">
      <c r="A59" s="69">
        <f>IF(B59&lt;&gt;"",COUNTA($B$20:B59),"")</f>
        <v>39</v>
      </c>
      <c r="B59" s="79" t="s">
        <v>628</v>
      </c>
      <c r="C59" s="164">
        <v>821.95</v>
      </c>
      <c r="D59" s="164" t="s">
        <v>8</v>
      </c>
      <c r="E59" s="164" t="s">
        <v>8</v>
      </c>
      <c r="F59" s="164" t="s">
        <v>8</v>
      </c>
      <c r="G59" s="164" t="s">
        <v>8</v>
      </c>
      <c r="H59" s="164">
        <v>821.95</v>
      </c>
      <c r="I59" s="164">
        <v>682.07</v>
      </c>
      <c r="J59" s="164">
        <v>139.88</v>
      </c>
      <c r="K59" s="164" t="s">
        <v>8</v>
      </c>
      <c r="L59" s="164" t="s">
        <v>8</v>
      </c>
      <c r="M59" s="164" t="s">
        <v>8</v>
      </c>
      <c r="N59" s="164" t="s">
        <v>8</v>
      </c>
      <c r="O59" s="85"/>
      <c r="P59" s="85"/>
      <c r="Q59" s="85"/>
      <c r="R59" s="85"/>
      <c r="S59" s="85"/>
      <c r="T59" s="85"/>
      <c r="U59" s="85"/>
      <c r="V59" s="85"/>
      <c r="W59" s="85"/>
      <c r="X59" s="85"/>
    </row>
    <row r="60" spans="1:24" s="71" customFormat="1" ht="11.1" customHeight="1">
      <c r="A60" s="69">
        <f>IF(B60&lt;&gt;"",COUNTA($B$20:B60),"")</f>
        <v>40</v>
      </c>
      <c r="B60" s="78" t="s">
        <v>72</v>
      </c>
      <c r="C60" s="164">
        <v>10.92</v>
      </c>
      <c r="D60" s="164">
        <v>0.81</v>
      </c>
      <c r="E60" s="164">
        <v>0.02</v>
      </c>
      <c r="F60" s="164">
        <v>0.06</v>
      </c>
      <c r="G60" s="164" t="s">
        <v>8</v>
      </c>
      <c r="H60" s="164">
        <v>0.04</v>
      </c>
      <c r="I60" s="164" t="s">
        <v>8</v>
      </c>
      <c r="J60" s="164">
        <v>0.04</v>
      </c>
      <c r="K60" s="164" t="s">
        <v>8</v>
      </c>
      <c r="L60" s="164">
        <v>0.04</v>
      </c>
      <c r="M60" s="164">
        <v>0.22</v>
      </c>
      <c r="N60" s="164">
        <v>9.73</v>
      </c>
      <c r="O60" s="85"/>
      <c r="P60" s="85"/>
      <c r="Q60" s="85"/>
      <c r="R60" s="85"/>
      <c r="S60" s="85"/>
      <c r="T60" s="85"/>
      <c r="U60" s="85"/>
      <c r="V60" s="85"/>
      <c r="W60" s="85"/>
      <c r="X60" s="85"/>
    </row>
    <row r="61" spans="1:24" s="71" customFormat="1" ht="11.1" customHeight="1">
      <c r="A61" s="69">
        <f>IF(B61&lt;&gt;"",COUNTA($B$20:B61),"")</f>
        <v>41</v>
      </c>
      <c r="B61" s="78" t="s">
        <v>73</v>
      </c>
      <c r="C61" s="164">
        <v>1951.9</v>
      </c>
      <c r="D61" s="164">
        <v>142.22</v>
      </c>
      <c r="E61" s="164">
        <v>23.48</v>
      </c>
      <c r="F61" s="164">
        <v>70.77</v>
      </c>
      <c r="G61" s="164">
        <v>82.35</v>
      </c>
      <c r="H61" s="164">
        <v>656.62</v>
      </c>
      <c r="I61" s="164">
        <v>33.07</v>
      </c>
      <c r="J61" s="164">
        <v>623.54</v>
      </c>
      <c r="K61" s="164">
        <v>36.19</v>
      </c>
      <c r="L61" s="164">
        <v>53.21</v>
      </c>
      <c r="M61" s="164">
        <v>247.9</v>
      </c>
      <c r="N61" s="164">
        <v>639.16</v>
      </c>
      <c r="O61" s="85"/>
      <c r="P61" s="85"/>
      <c r="Q61" s="85"/>
      <c r="R61" s="85"/>
      <c r="S61" s="85"/>
      <c r="T61" s="85"/>
      <c r="U61" s="85"/>
      <c r="V61" s="85"/>
      <c r="W61" s="85"/>
      <c r="X61" s="85"/>
    </row>
    <row r="62" spans="1:24" s="71" customFormat="1" ht="11.1" customHeight="1">
      <c r="A62" s="69">
        <f>IF(B62&lt;&gt;"",COUNTA($B$20:B62),"")</f>
        <v>42</v>
      </c>
      <c r="B62" s="78" t="s">
        <v>74</v>
      </c>
      <c r="C62" s="164">
        <v>948.77</v>
      </c>
      <c r="D62" s="164">
        <v>84.26</v>
      </c>
      <c r="E62" s="164">
        <v>10.130000000000001</v>
      </c>
      <c r="F62" s="164">
        <v>38.19</v>
      </c>
      <c r="G62" s="164">
        <v>0.55000000000000004</v>
      </c>
      <c r="H62" s="164">
        <v>173.1</v>
      </c>
      <c r="I62" s="164">
        <v>1.34</v>
      </c>
      <c r="J62" s="164">
        <v>171.76</v>
      </c>
      <c r="K62" s="164">
        <v>0.19</v>
      </c>
      <c r="L62" s="164">
        <v>7.49</v>
      </c>
      <c r="M62" s="164">
        <v>1.03</v>
      </c>
      <c r="N62" s="164">
        <v>633.83000000000004</v>
      </c>
      <c r="O62" s="85"/>
      <c r="P62" s="85"/>
      <c r="Q62" s="85"/>
      <c r="R62" s="85"/>
      <c r="S62" s="85"/>
      <c r="T62" s="85"/>
      <c r="U62" s="85"/>
      <c r="V62" s="85"/>
      <c r="W62" s="85"/>
      <c r="X62" s="85"/>
    </row>
    <row r="63" spans="1:24" s="71" customFormat="1" ht="19.149999999999999" customHeight="1">
      <c r="A63" s="70">
        <f>IF(B63&lt;&gt;"",COUNTA($B$20:B63),"")</f>
        <v>43</v>
      </c>
      <c r="B63" s="80" t="s">
        <v>75</v>
      </c>
      <c r="C63" s="165">
        <v>3183.08</v>
      </c>
      <c r="D63" s="165">
        <v>505.12</v>
      </c>
      <c r="E63" s="165">
        <v>171.44</v>
      </c>
      <c r="F63" s="165">
        <v>252.88</v>
      </c>
      <c r="G63" s="165">
        <v>134.6</v>
      </c>
      <c r="H63" s="165">
        <v>1478.93</v>
      </c>
      <c r="I63" s="165">
        <v>816.22</v>
      </c>
      <c r="J63" s="165">
        <v>662.72</v>
      </c>
      <c r="K63" s="165">
        <v>83.69</v>
      </c>
      <c r="L63" s="165">
        <v>200.82</v>
      </c>
      <c r="M63" s="165">
        <v>340.47</v>
      </c>
      <c r="N63" s="165">
        <v>15.13</v>
      </c>
      <c r="O63" s="85"/>
      <c r="P63" s="85"/>
      <c r="Q63" s="85"/>
      <c r="R63" s="85"/>
      <c r="S63" s="85"/>
      <c r="T63" s="85"/>
      <c r="U63" s="85"/>
      <c r="V63" s="85"/>
      <c r="W63" s="85"/>
      <c r="X63" s="85"/>
    </row>
    <row r="64" spans="1:24" s="71" customFormat="1" ht="21.6" customHeight="1">
      <c r="A64" s="69">
        <f>IF(B64&lt;&gt;"",COUNTA($B$20:B64),"")</f>
        <v>44</v>
      </c>
      <c r="B64" s="79" t="s">
        <v>76</v>
      </c>
      <c r="C64" s="164">
        <v>543.58000000000004</v>
      </c>
      <c r="D64" s="164">
        <v>26.46</v>
      </c>
      <c r="E64" s="164">
        <v>49.48</v>
      </c>
      <c r="F64" s="164">
        <v>64.55</v>
      </c>
      <c r="G64" s="164">
        <v>4.1100000000000003</v>
      </c>
      <c r="H64" s="164">
        <v>20.75</v>
      </c>
      <c r="I64" s="164">
        <v>10.35</v>
      </c>
      <c r="J64" s="164">
        <v>10.4</v>
      </c>
      <c r="K64" s="164">
        <v>11.35</v>
      </c>
      <c r="L64" s="164">
        <v>139.11000000000001</v>
      </c>
      <c r="M64" s="164">
        <v>227.78</v>
      </c>
      <c r="N64" s="164" t="s">
        <v>8</v>
      </c>
      <c r="O64" s="85"/>
      <c r="P64" s="85"/>
      <c r="Q64" s="85"/>
      <c r="R64" s="85"/>
      <c r="S64" s="85"/>
      <c r="T64" s="85"/>
      <c r="U64" s="85"/>
      <c r="V64" s="85"/>
      <c r="W64" s="85"/>
      <c r="X64" s="85"/>
    </row>
    <row r="65" spans="1:24" s="71" customFormat="1" ht="11.1" customHeight="1">
      <c r="A65" s="69">
        <f>IF(B65&lt;&gt;"",COUNTA($B$20:B65),"")</f>
        <v>45</v>
      </c>
      <c r="B65" s="78" t="s">
        <v>77</v>
      </c>
      <c r="C65" s="164">
        <v>224.96</v>
      </c>
      <c r="D65" s="164">
        <v>16.37</v>
      </c>
      <c r="E65" s="164">
        <v>12.72</v>
      </c>
      <c r="F65" s="164">
        <v>47.75</v>
      </c>
      <c r="G65" s="164">
        <v>2.42</v>
      </c>
      <c r="H65" s="164">
        <v>15.7</v>
      </c>
      <c r="I65" s="164">
        <v>10.32</v>
      </c>
      <c r="J65" s="164">
        <v>5.38</v>
      </c>
      <c r="K65" s="164">
        <v>6.95</v>
      </c>
      <c r="L65" s="164">
        <v>105.1</v>
      </c>
      <c r="M65" s="164">
        <v>17.940000000000001</v>
      </c>
      <c r="N65" s="164" t="s">
        <v>8</v>
      </c>
      <c r="O65" s="85"/>
      <c r="P65" s="85"/>
      <c r="Q65" s="85"/>
      <c r="R65" s="85"/>
      <c r="S65" s="85"/>
      <c r="T65" s="85"/>
      <c r="U65" s="85"/>
      <c r="V65" s="85"/>
      <c r="W65" s="85"/>
      <c r="X65" s="85"/>
    </row>
    <row r="66" spans="1:24" s="71" customFormat="1" ht="11.1" customHeight="1">
      <c r="A66" s="69">
        <f>IF(B66&lt;&gt;"",COUNTA($B$20:B66),"")</f>
        <v>46</v>
      </c>
      <c r="B66" s="78" t="s">
        <v>78</v>
      </c>
      <c r="C66" s="164">
        <v>0.16</v>
      </c>
      <c r="D66" s="164" t="s">
        <v>8</v>
      </c>
      <c r="E66" s="164" t="s">
        <v>8</v>
      </c>
      <c r="F66" s="164" t="s">
        <v>8</v>
      </c>
      <c r="G66" s="164" t="s">
        <v>8</v>
      </c>
      <c r="H66" s="164" t="s">
        <v>8</v>
      </c>
      <c r="I66" s="164" t="s">
        <v>8</v>
      </c>
      <c r="J66" s="164" t="s">
        <v>8</v>
      </c>
      <c r="K66" s="164" t="s">
        <v>8</v>
      </c>
      <c r="L66" s="164" t="s">
        <v>8</v>
      </c>
      <c r="M66" s="164" t="s">
        <v>8</v>
      </c>
      <c r="N66" s="164">
        <v>0.16</v>
      </c>
      <c r="O66" s="85"/>
      <c r="P66" s="85"/>
      <c r="Q66" s="85"/>
      <c r="R66" s="85"/>
      <c r="S66" s="85"/>
      <c r="T66" s="85"/>
      <c r="U66" s="85"/>
      <c r="V66" s="85"/>
      <c r="W66" s="85"/>
      <c r="X66" s="85"/>
    </row>
    <row r="67" spans="1:24" s="71" customFormat="1" ht="11.1" customHeight="1">
      <c r="A67" s="69">
        <f>IF(B67&lt;&gt;"",COUNTA($B$20:B67),"")</f>
        <v>47</v>
      </c>
      <c r="B67" s="78" t="s">
        <v>79</v>
      </c>
      <c r="C67" s="164">
        <v>58.51</v>
      </c>
      <c r="D67" s="164">
        <v>0.36</v>
      </c>
      <c r="E67" s="164">
        <v>2.39</v>
      </c>
      <c r="F67" s="164">
        <v>0.53</v>
      </c>
      <c r="G67" s="164">
        <v>0.01</v>
      </c>
      <c r="H67" s="164">
        <v>0.05</v>
      </c>
      <c r="I67" s="164" t="s">
        <v>8</v>
      </c>
      <c r="J67" s="164">
        <v>0.05</v>
      </c>
      <c r="K67" s="164">
        <v>4.42</v>
      </c>
      <c r="L67" s="164">
        <v>41.81</v>
      </c>
      <c r="M67" s="164">
        <v>8.92</v>
      </c>
      <c r="N67" s="164" t="s">
        <v>8</v>
      </c>
      <c r="O67" s="85"/>
      <c r="P67" s="85"/>
      <c r="Q67" s="85"/>
      <c r="R67" s="85"/>
      <c r="S67" s="85"/>
      <c r="T67" s="85"/>
      <c r="U67" s="85"/>
      <c r="V67" s="85"/>
      <c r="W67" s="85"/>
      <c r="X67" s="85"/>
    </row>
    <row r="68" spans="1:24" s="71" customFormat="1" ht="11.1" customHeight="1">
      <c r="A68" s="69">
        <f>IF(B68&lt;&gt;"",COUNTA($B$20:B68),"")</f>
        <v>48</v>
      </c>
      <c r="B68" s="78" t="s">
        <v>74</v>
      </c>
      <c r="C68" s="164">
        <v>15.99</v>
      </c>
      <c r="D68" s="164">
        <v>2.2599999999999998</v>
      </c>
      <c r="E68" s="164">
        <v>1.68</v>
      </c>
      <c r="F68" s="164">
        <v>3.34</v>
      </c>
      <c r="G68" s="164">
        <v>1.55</v>
      </c>
      <c r="H68" s="164">
        <v>1.92</v>
      </c>
      <c r="I68" s="164" t="s">
        <v>8</v>
      </c>
      <c r="J68" s="164">
        <v>1.92</v>
      </c>
      <c r="K68" s="164">
        <v>2.56</v>
      </c>
      <c r="L68" s="164">
        <v>0.67</v>
      </c>
      <c r="M68" s="164">
        <v>1.84</v>
      </c>
      <c r="N68" s="164">
        <v>0.16</v>
      </c>
      <c r="O68" s="85"/>
      <c r="P68" s="85"/>
      <c r="Q68" s="85"/>
      <c r="R68" s="85"/>
      <c r="S68" s="85"/>
      <c r="T68" s="85"/>
      <c r="U68" s="85"/>
      <c r="V68" s="85"/>
      <c r="W68" s="85"/>
      <c r="X68" s="85"/>
    </row>
    <row r="69" spans="1:24" s="71" customFormat="1" ht="19.149999999999999" customHeight="1">
      <c r="A69" s="70">
        <f>IF(B69&lt;&gt;"",COUNTA($B$20:B69),"")</f>
        <v>49</v>
      </c>
      <c r="B69" s="80" t="s">
        <v>80</v>
      </c>
      <c r="C69" s="165">
        <v>586.26</v>
      </c>
      <c r="D69" s="165">
        <v>24.56</v>
      </c>
      <c r="E69" s="165">
        <v>50.2</v>
      </c>
      <c r="F69" s="165">
        <v>61.73</v>
      </c>
      <c r="G69" s="165">
        <v>2.57</v>
      </c>
      <c r="H69" s="165">
        <v>18.88</v>
      </c>
      <c r="I69" s="165">
        <v>10.35</v>
      </c>
      <c r="J69" s="165">
        <v>8.5299999999999994</v>
      </c>
      <c r="K69" s="165">
        <v>13.21</v>
      </c>
      <c r="L69" s="165">
        <v>180.25</v>
      </c>
      <c r="M69" s="165">
        <v>234.86</v>
      </c>
      <c r="N69" s="165" t="s">
        <v>8</v>
      </c>
      <c r="O69" s="85"/>
      <c r="P69" s="85"/>
      <c r="Q69" s="85"/>
      <c r="R69" s="85"/>
      <c r="S69" s="85"/>
      <c r="T69" s="85"/>
      <c r="U69" s="85"/>
      <c r="V69" s="85"/>
      <c r="W69" s="85"/>
      <c r="X69" s="85"/>
    </row>
    <row r="70" spans="1:24" s="71" customFormat="1" ht="19.149999999999999" customHeight="1">
      <c r="A70" s="70">
        <f>IF(B70&lt;&gt;"",COUNTA($B$20:B70),"")</f>
        <v>50</v>
      </c>
      <c r="B70" s="80" t="s">
        <v>81</v>
      </c>
      <c r="C70" s="165">
        <v>3769.33</v>
      </c>
      <c r="D70" s="165">
        <v>529.67999999999995</v>
      </c>
      <c r="E70" s="165">
        <v>221.64</v>
      </c>
      <c r="F70" s="165">
        <v>314.61</v>
      </c>
      <c r="G70" s="165">
        <v>137.16999999999999</v>
      </c>
      <c r="H70" s="165">
        <v>1497.81</v>
      </c>
      <c r="I70" s="165">
        <v>826.57</v>
      </c>
      <c r="J70" s="165">
        <v>671.24</v>
      </c>
      <c r="K70" s="165">
        <v>96.9</v>
      </c>
      <c r="L70" s="165">
        <v>381.07</v>
      </c>
      <c r="M70" s="165">
        <v>575.33000000000004</v>
      </c>
      <c r="N70" s="165">
        <v>15.13</v>
      </c>
      <c r="O70" s="85"/>
      <c r="P70" s="85"/>
      <c r="Q70" s="85"/>
      <c r="R70" s="85"/>
      <c r="S70" s="85"/>
      <c r="T70" s="85"/>
      <c r="U70" s="85"/>
      <c r="V70" s="85"/>
      <c r="W70" s="85"/>
      <c r="X70" s="85"/>
    </row>
    <row r="71" spans="1:24" s="71" customFormat="1" ht="11.1" customHeight="1">
      <c r="A71" s="69">
        <f>IF(B71&lt;&gt;"",COUNTA($B$20:B71),"")</f>
        <v>51</v>
      </c>
      <c r="B71" s="78" t="s">
        <v>82</v>
      </c>
      <c r="C71" s="164">
        <v>892.81</v>
      </c>
      <c r="D71" s="164" t="s">
        <v>8</v>
      </c>
      <c r="E71" s="164" t="s">
        <v>8</v>
      </c>
      <c r="F71" s="164" t="s">
        <v>8</v>
      </c>
      <c r="G71" s="164" t="s">
        <v>8</v>
      </c>
      <c r="H71" s="164" t="s">
        <v>8</v>
      </c>
      <c r="I71" s="164" t="s">
        <v>8</v>
      </c>
      <c r="J71" s="164" t="s">
        <v>8</v>
      </c>
      <c r="K71" s="164" t="s">
        <v>8</v>
      </c>
      <c r="L71" s="164" t="s">
        <v>8</v>
      </c>
      <c r="M71" s="164" t="s">
        <v>8</v>
      </c>
      <c r="N71" s="164">
        <v>892.81</v>
      </c>
      <c r="O71" s="85"/>
      <c r="P71" s="85"/>
      <c r="Q71" s="85"/>
      <c r="R71" s="85"/>
      <c r="S71" s="85"/>
      <c r="T71" s="85"/>
      <c r="U71" s="85"/>
      <c r="V71" s="85"/>
      <c r="W71" s="85"/>
      <c r="X71" s="85"/>
    </row>
    <row r="72" spans="1:24" s="71" customFormat="1" ht="11.1" customHeight="1">
      <c r="A72" s="69">
        <f>IF(B72&lt;&gt;"",COUNTA($B$20:B72),"")</f>
        <v>52</v>
      </c>
      <c r="B72" s="78" t="s">
        <v>83</v>
      </c>
      <c r="C72" s="164">
        <v>310.48</v>
      </c>
      <c r="D72" s="164" t="s">
        <v>8</v>
      </c>
      <c r="E72" s="164" t="s">
        <v>8</v>
      </c>
      <c r="F72" s="164" t="s">
        <v>8</v>
      </c>
      <c r="G72" s="164" t="s">
        <v>8</v>
      </c>
      <c r="H72" s="164" t="s">
        <v>8</v>
      </c>
      <c r="I72" s="164" t="s">
        <v>8</v>
      </c>
      <c r="J72" s="164" t="s">
        <v>8</v>
      </c>
      <c r="K72" s="164" t="s">
        <v>8</v>
      </c>
      <c r="L72" s="164" t="s">
        <v>8</v>
      </c>
      <c r="M72" s="164" t="s">
        <v>8</v>
      </c>
      <c r="N72" s="164">
        <v>310.48</v>
      </c>
      <c r="O72" s="85"/>
      <c r="P72" s="85"/>
      <c r="Q72" s="85"/>
      <c r="R72" s="85"/>
      <c r="S72" s="85"/>
      <c r="T72" s="85"/>
      <c r="U72" s="85"/>
      <c r="V72" s="85"/>
      <c r="W72" s="85"/>
      <c r="X72" s="85"/>
    </row>
    <row r="73" spans="1:24" s="71" customFormat="1" ht="11.1" customHeight="1">
      <c r="A73" s="69">
        <f>IF(B73&lt;&gt;"",COUNTA($B$20:B73),"")</f>
        <v>53</v>
      </c>
      <c r="B73" s="78" t="s">
        <v>99</v>
      </c>
      <c r="C73" s="164">
        <v>362.3</v>
      </c>
      <c r="D73" s="164" t="s">
        <v>8</v>
      </c>
      <c r="E73" s="164" t="s">
        <v>8</v>
      </c>
      <c r="F73" s="164" t="s">
        <v>8</v>
      </c>
      <c r="G73" s="164" t="s">
        <v>8</v>
      </c>
      <c r="H73" s="164" t="s">
        <v>8</v>
      </c>
      <c r="I73" s="164" t="s">
        <v>8</v>
      </c>
      <c r="J73" s="164" t="s">
        <v>8</v>
      </c>
      <c r="K73" s="164" t="s">
        <v>8</v>
      </c>
      <c r="L73" s="164" t="s">
        <v>8</v>
      </c>
      <c r="M73" s="164" t="s">
        <v>8</v>
      </c>
      <c r="N73" s="164">
        <v>362.3</v>
      </c>
      <c r="O73" s="85"/>
      <c r="P73" s="85"/>
      <c r="Q73" s="85"/>
      <c r="R73" s="85"/>
      <c r="S73" s="85"/>
      <c r="T73" s="85"/>
      <c r="U73" s="85"/>
      <c r="V73" s="85"/>
      <c r="W73" s="85"/>
      <c r="X73" s="85"/>
    </row>
    <row r="74" spans="1:24" s="71" customFormat="1" ht="11.1" customHeight="1">
      <c r="A74" s="69">
        <f>IF(B74&lt;&gt;"",COUNTA($B$20:B74),"")</f>
        <v>54</v>
      </c>
      <c r="B74" s="78" t="s">
        <v>100</v>
      </c>
      <c r="C74" s="164">
        <v>136.83000000000001</v>
      </c>
      <c r="D74" s="164" t="s">
        <v>8</v>
      </c>
      <c r="E74" s="164" t="s">
        <v>8</v>
      </c>
      <c r="F74" s="164" t="s">
        <v>8</v>
      </c>
      <c r="G74" s="164" t="s">
        <v>8</v>
      </c>
      <c r="H74" s="164" t="s">
        <v>8</v>
      </c>
      <c r="I74" s="164" t="s">
        <v>8</v>
      </c>
      <c r="J74" s="164" t="s">
        <v>8</v>
      </c>
      <c r="K74" s="164" t="s">
        <v>8</v>
      </c>
      <c r="L74" s="164" t="s">
        <v>8</v>
      </c>
      <c r="M74" s="164" t="s">
        <v>8</v>
      </c>
      <c r="N74" s="164">
        <v>136.83000000000001</v>
      </c>
      <c r="O74" s="85"/>
      <c r="P74" s="85"/>
      <c r="Q74" s="85"/>
      <c r="R74" s="85"/>
      <c r="S74" s="85"/>
      <c r="T74" s="85"/>
      <c r="U74" s="85"/>
      <c r="V74" s="85"/>
      <c r="W74" s="85"/>
      <c r="X74" s="85"/>
    </row>
    <row r="75" spans="1:24" s="71" customFormat="1" ht="11.1" customHeight="1">
      <c r="A75" s="69">
        <f>IF(B75&lt;&gt;"",COUNTA($B$20:B75),"")</f>
        <v>55</v>
      </c>
      <c r="B75" s="78" t="s">
        <v>27</v>
      </c>
      <c r="C75" s="164">
        <v>671.42</v>
      </c>
      <c r="D75" s="164" t="s">
        <v>8</v>
      </c>
      <c r="E75" s="164" t="s">
        <v>8</v>
      </c>
      <c r="F75" s="164" t="s">
        <v>8</v>
      </c>
      <c r="G75" s="164" t="s">
        <v>8</v>
      </c>
      <c r="H75" s="164" t="s">
        <v>8</v>
      </c>
      <c r="I75" s="164" t="s">
        <v>8</v>
      </c>
      <c r="J75" s="164" t="s">
        <v>8</v>
      </c>
      <c r="K75" s="164" t="s">
        <v>8</v>
      </c>
      <c r="L75" s="164" t="s">
        <v>8</v>
      </c>
      <c r="M75" s="164" t="s">
        <v>8</v>
      </c>
      <c r="N75" s="164">
        <v>671.42</v>
      </c>
      <c r="O75" s="85"/>
      <c r="P75" s="85"/>
      <c r="Q75" s="85"/>
      <c r="R75" s="85"/>
      <c r="S75" s="85"/>
      <c r="T75" s="85"/>
      <c r="U75" s="85"/>
      <c r="V75" s="85"/>
      <c r="W75" s="85"/>
      <c r="X75" s="85"/>
    </row>
    <row r="76" spans="1:24" s="71" customFormat="1" ht="21.6" customHeight="1">
      <c r="A76" s="69">
        <f>IF(B76&lt;&gt;"",COUNTA($B$20:B76),"")</f>
        <v>56</v>
      </c>
      <c r="B76" s="79" t="s">
        <v>84</v>
      </c>
      <c r="C76" s="164">
        <v>263.31</v>
      </c>
      <c r="D76" s="164" t="s">
        <v>8</v>
      </c>
      <c r="E76" s="164" t="s">
        <v>8</v>
      </c>
      <c r="F76" s="164" t="s">
        <v>8</v>
      </c>
      <c r="G76" s="164" t="s">
        <v>8</v>
      </c>
      <c r="H76" s="164" t="s">
        <v>8</v>
      </c>
      <c r="I76" s="164" t="s">
        <v>8</v>
      </c>
      <c r="J76" s="164" t="s">
        <v>8</v>
      </c>
      <c r="K76" s="164" t="s">
        <v>8</v>
      </c>
      <c r="L76" s="164" t="s">
        <v>8</v>
      </c>
      <c r="M76" s="164" t="s">
        <v>8</v>
      </c>
      <c r="N76" s="164">
        <v>263.31</v>
      </c>
      <c r="O76" s="85"/>
      <c r="P76" s="85"/>
      <c r="Q76" s="85"/>
      <c r="R76" s="85"/>
      <c r="S76" s="85"/>
      <c r="T76" s="85"/>
      <c r="U76" s="85"/>
      <c r="V76" s="85"/>
      <c r="W76" s="85"/>
      <c r="X76" s="85"/>
    </row>
    <row r="77" spans="1:24" s="71" customFormat="1" ht="21.6" customHeight="1">
      <c r="A77" s="69">
        <f>IF(B77&lt;&gt;"",COUNTA($B$20:B77),"")</f>
        <v>57</v>
      </c>
      <c r="B77" s="79" t="s">
        <v>85</v>
      </c>
      <c r="C77" s="164">
        <v>666.33</v>
      </c>
      <c r="D77" s="164">
        <v>15.56</v>
      </c>
      <c r="E77" s="164">
        <v>0.7</v>
      </c>
      <c r="F77" s="164">
        <v>9.32</v>
      </c>
      <c r="G77" s="164">
        <v>43.45</v>
      </c>
      <c r="H77" s="164">
        <v>585.54</v>
      </c>
      <c r="I77" s="164">
        <v>313.12</v>
      </c>
      <c r="J77" s="164">
        <v>272.42</v>
      </c>
      <c r="K77" s="164">
        <v>1.62</v>
      </c>
      <c r="L77" s="164">
        <v>5.41</v>
      </c>
      <c r="M77" s="164">
        <v>4.72</v>
      </c>
      <c r="N77" s="164" t="s">
        <v>8</v>
      </c>
      <c r="O77" s="85"/>
      <c r="P77" s="85"/>
      <c r="Q77" s="85"/>
      <c r="R77" s="85"/>
      <c r="S77" s="85"/>
      <c r="T77" s="85"/>
      <c r="U77" s="85"/>
      <c r="V77" s="85"/>
      <c r="W77" s="85"/>
      <c r="X77" s="85"/>
    </row>
    <row r="78" spans="1:24" s="71" customFormat="1" ht="21.6" customHeight="1">
      <c r="A78" s="69">
        <f>IF(B78&lt;&gt;"",COUNTA($B$20:B78),"")</f>
        <v>58</v>
      </c>
      <c r="B78" s="79" t="s">
        <v>86</v>
      </c>
      <c r="C78" s="164">
        <v>123.05</v>
      </c>
      <c r="D78" s="164">
        <v>4.57</v>
      </c>
      <c r="E78" s="164">
        <v>0.05</v>
      </c>
      <c r="F78" s="164">
        <v>0.46</v>
      </c>
      <c r="G78" s="164">
        <v>1.0900000000000001</v>
      </c>
      <c r="H78" s="164">
        <v>115.34</v>
      </c>
      <c r="I78" s="164">
        <v>114.21</v>
      </c>
      <c r="J78" s="164">
        <v>1.1299999999999999</v>
      </c>
      <c r="K78" s="164">
        <v>0.91</v>
      </c>
      <c r="L78" s="164">
        <v>0.03</v>
      </c>
      <c r="M78" s="164">
        <v>0.61</v>
      </c>
      <c r="N78" s="164" t="s">
        <v>8</v>
      </c>
      <c r="O78" s="85"/>
      <c r="P78" s="85"/>
      <c r="Q78" s="85"/>
      <c r="R78" s="85"/>
      <c r="S78" s="85"/>
      <c r="T78" s="85"/>
      <c r="U78" s="85"/>
      <c r="V78" s="85"/>
      <c r="W78" s="85"/>
      <c r="X78" s="85"/>
    </row>
    <row r="79" spans="1:24" s="71" customFormat="1" ht="11.1" customHeight="1">
      <c r="A79" s="69">
        <f>IF(B79&lt;&gt;"",COUNTA($B$20:B79),"")</f>
        <v>59</v>
      </c>
      <c r="B79" s="78" t="s">
        <v>87</v>
      </c>
      <c r="C79" s="164">
        <v>280.45999999999998</v>
      </c>
      <c r="D79" s="164">
        <v>1.69</v>
      </c>
      <c r="E79" s="164">
        <v>27.91</v>
      </c>
      <c r="F79" s="164">
        <v>2.4</v>
      </c>
      <c r="G79" s="164">
        <v>5.04</v>
      </c>
      <c r="H79" s="164">
        <v>0.93</v>
      </c>
      <c r="I79" s="164">
        <v>0.04</v>
      </c>
      <c r="J79" s="164">
        <v>0.89</v>
      </c>
      <c r="K79" s="164">
        <v>4.1399999999999997</v>
      </c>
      <c r="L79" s="164">
        <v>22.77</v>
      </c>
      <c r="M79" s="164">
        <v>215.59</v>
      </c>
      <c r="N79" s="164" t="s">
        <v>8</v>
      </c>
      <c r="O79" s="85"/>
      <c r="P79" s="85"/>
      <c r="Q79" s="85"/>
      <c r="R79" s="85"/>
      <c r="S79" s="85"/>
      <c r="T79" s="85"/>
      <c r="U79" s="85"/>
      <c r="V79" s="85"/>
      <c r="W79" s="85"/>
      <c r="X79" s="85"/>
    </row>
    <row r="80" spans="1:24" s="71" customFormat="1" ht="11.1" customHeight="1">
      <c r="A80" s="69">
        <f>IF(B80&lt;&gt;"",COUNTA($B$20:B80),"")</f>
        <v>60</v>
      </c>
      <c r="B80" s="78" t="s">
        <v>88</v>
      </c>
      <c r="C80" s="164">
        <v>1525.29</v>
      </c>
      <c r="D80" s="164">
        <v>187.4</v>
      </c>
      <c r="E80" s="164">
        <v>74.09</v>
      </c>
      <c r="F80" s="164">
        <v>44.78</v>
      </c>
      <c r="G80" s="164">
        <v>5.48</v>
      </c>
      <c r="H80" s="164">
        <v>392.13</v>
      </c>
      <c r="I80" s="164">
        <v>204.43</v>
      </c>
      <c r="J80" s="164">
        <v>187.71</v>
      </c>
      <c r="K80" s="164">
        <v>8.98</v>
      </c>
      <c r="L80" s="164">
        <v>26.71</v>
      </c>
      <c r="M80" s="164">
        <v>73.52</v>
      </c>
      <c r="N80" s="164">
        <v>712.18</v>
      </c>
      <c r="O80" s="85"/>
      <c r="P80" s="85"/>
      <c r="Q80" s="85"/>
      <c r="R80" s="85"/>
      <c r="S80" s="85"/>
      <c r="T80" s="85"/>
      <c r="U80" s="85"/>
      <c r="V80" s="85"/>
      <c r="W80" s="85"/>
      <c r="X80" s="85"/>
    </row>
    <row r="81" spans="1:24" s="71" customFormat="1" ht="11.1" customHeight="1">
      <c r="A81" s="69">
        <f>IF(B81&lt;&gt;"",COUNTA($B$20:B81),"")</f>
        <v>61</v>
      </c>
      <c r="B81" s="78" t="s">
        <v>74</v>
      </c>
      <c r="C81" s="164">
        <v>948.77</v>
      </c>
      <c r="D81" s="164">
        <v>84.26</v>
      </c>
      <c r="E81" s="164">
        <v>10.130000000000001</v>
      </c>
      <c r="F81" s="164">
        <v>38.19</v>
      </c>
      <c r="G81" s="164">
        <v>0.55000000000000004</v>
      </c>
      <c r="H81" s="164">
        <v>173.1</v>
      </c>
      <c r="I81" s="164">
        <v>1.34</v>
      </c>
      <c r="J81" s="164">
        <v>171.76</v>
      </c>
      <c r="K81" s="164">
        <v>0.19</v>
      </c>
      <c r="L81" s="164">
        <v>7.49</v>
      </c>
      <c r="M81" s="164">
        <v>1.03</v>
      </c>
      <c r="N81" s="164">
        <v>633.83000000000004</v>
      </c>
      <c r="O81" s="85"/>
      <c r="P81" s="85"/>
      <c r="Q81" s="85"/>
      <c r="R81" s="85"/>
      <c r="S81" s="85"/>
      <c r="T81" s="85"/>
      <c r="U81" s="85"/>
      <c r="V81" s="85"/>
      <c r="W81" s="85"/>
      <c r="X81" s="85"/>
    </row>
    <row r="82" spans="1:24" s="71" customFormat="1" ht="19.149999999999999" customHeight="1">
      <c r="A82" s="70">
        <f>IF(B82&lt;&gt;"",COUNTA($B$20:B82),"")</f>
        <v>62</v>
      </c>
      <c r="B82" s="80" t="s">
        <v>89</v>
      </c>
      <c r="C82" s="165">
        <v>3473.89</v>
      </c>
      <c r="D82" s="165">
        <v>124.96</v>
      </c>
      <c r="E82" s="165">
        <v>92.62</v>
      </c>
      <c r="F82" s="165">
        <v>18.77</v>
      </c>
      <c r="G82" s="165">
        <v>54.51</v>
      </c>
      <c r="H82" s="165">
        <v>920.85</v>
      </c>
      <c r="I82" s="165">
        <v>630.47</v>
      </c>
      <c r="J82" s="165">
        <v>290.38</v>
      </c>
      <c r="K82" s="165">
        <v>15.47</v>
      </c>
      <c r="L82" s="165">
        <v>47.43</v>
      </c>
      <c r="M82" s="165">
        <v>293.41000000000003</v>
      </c>
      <c r="N82" s="165">
        <v>1905.88</v>
      </c>
      <c r="O82" s="85"/>
      <c r="P82" s="85"/>
      <c r="Q82" s="85"/>
      <c r="R82" s="85"/>
      <c r="S82" s="85"/>
      <c r="T82" s="85"/>
      <c r="U82" s="85"/>
      <c r="V82" s="85"/>
      <c r="W82" s="85"/>
      <c r="X82" s="85"/>
    </row>
    <row r="83" spans="1:24" s="87" customFormat="1" ht="11.1" customHeight="1">
      <c r="A83" s="69">
        <f>IF(B83&lt;&gt;"",COUNTA($B$20:B83),"")</f>
        <v>63</v>
      </c>
      <c r="B83" s="78" t="s">
        <v>90</v>
      </c>
      <c r="C83" s="164">
        <v>362.99</v>
      </c>
      <c r="D83" s="164">
        <v>7.13</v>
      </c>
      <c r="E83" s="164">
        <v>25.19</v>
      </c>
      <c r="F83" s="164">
        <v>23.12</v>
      </c>
      <c r="G83" s="164">
        <v>1.55</v>
      </c>
      <c r="H83" s="164">
        <v>11.17</v>
      </c>
      <c r="I83" s="164">
        <v>4.29</v>
      </c>
      <c r="J83" s="164">
        <v>6.88</v>
      </c>
      <c r="K83" s="164">
        <v>7.32</v>
      </c>
      <c r="L83" s="164">
        <v>59.86</v>
      </c>
      <c r="M83" s="164">
        <v>92.31</v>
      </c>
      <c r="N83" s="164">
        <v>135.33000000000001</v>
      </c>
      <c r="O83" s="86"/>
      <c r="P83" s="86"/>
      <c r="Q83" s="86"/>
      <c r="R83" s="86"/>
      <c r="S83" s="86"/>
      <c r="T83" s="86"/>
      <c r="U83" s="86"/>
      <c r="V83" s="86"/>
      <c r="W83" s="86"/>
      <c r="X83" s="86"/>
    </row>
    <row r="84" spans="1:24" s="87" customFormat="1" ht="11.1" customHeight="1">
      <c r="A84" s="69">
        <f>IF(B84&lt;&gt;"",COUNTA($B$20:B84),"")</f>
        <v>64</v>
      </c>
      <c r="B84" s="78" t="s">
        <v>91</v>
      </c>
      <c r="C84" s="164" t="s">
        <v>8</v>
      </c>
      <c r="D84" s="164" t="s">
        <v>8</v>
      </c>
      <c r="E84" s="164" t="s">
        <v>8</v>
      </c>
      <c r="F84" s="164" t="s">
        <v>8</v>
      </c>
      <c r="G84" s="164" t="s">
        <v>8</v>
      </c>
      <c r="H84" s="164" t="s">
        <v>8</v>
      </c>
      <c r="I84" s="164" t="s">
        <v>8</v>
      </c>
      <c r="J84" s="164" t="s">
        <v>8</v>
      </c>
      <c r="K84" s="164" t="s">
        <v>8</v>
      </c>
      <c r="L84" s="164" t="s">
        <v>8</v>
      </c>
      <c r="M84" s="164" t="s">
        <v>8</v>
      </c>
      <c r="N84" s="164" t="s">
        <v>8</v>
      </c>
      <c r="O84" s="86"/>
      <c r="P84" s="86"/>
      <c r="Q84" s="86"/>
      <c r="R84" s="86"/>
      <c r="S84" s="86"/>
      <c r="T84" s="86"/>
      <c r="U84" s="86"/>
      <c r="V84" s="86"/>
      <c r="W84" s="86"/>
      <c r="X84" s="86"/>
    </row>
    <row r="85" spans="1:24" s="87" customFormat="1" ht="11.1" customHeight="1">
      <c r="A85" s="69">
        <f>IF(B85&lt;&gt;"",COUNTA($B$20:B85),"")</f>
        <v>65</v>
      </c>
      <c r="B85" s="78" t="s">
        <v>92</v>
      </c>
      <c r="C85" s="164">
        <v>245.91</v>
      </c>
      <c r="D85" s="164">
        <v>34.81</v>
      </c>
      <c r="E85" s="164">
        <v>3.61</v>
      </c>
      <c r="F85" s="164">
        <v>7.07</v>
      </c>
      <c r="G85" s="164">
        <v>1.72</v>
      </c>
      <c r="H85" s="164">
        <v>1.98</v>
      </c>
      <c r="I85" s="164" t="s">
        <v>8</v>
      </c>
      <c r="J85" s="164">
        <v>1.98</v>
      </c>
      <c r="K85" s="164">
        <v>3.66</v>
      </c>
      <c r="L85" s="164">
        <v>42.96</v>
      </c>
      <c r="M85" s="164">
        <v>147.82</v>
      </c>
      <c r="N85" s="164">
        <v>2.29</v>
      </c>
      <c r="O85" s="86"/>
      <c r="P85" s="86"/>
      <c r="Q85" s="86"/>
      <c r="R85" s="86"/>
      <c r="S85" s="86"/>
      <c r="T85" s="86"/>
      <c r="U85" s="86"/>
      <c r="V85" s="86"/>
      <c r="W85" s="86"/>
      <c r="X85" s="86"/>
    </row>
    <row r="86" spans="1:24" s="87" customFormat="1" ht="11.1" customHeight="1">
      <c r="A86" s="69">
        <f>IF(B86&lt;&gt;"",COUNTA($B$20:B86),"")</f>
        <v>66</v>
      </c>
      <c r="B86" s="78" t="s">
        <v>74</v>
      </c>
      <c r="C86" s="164">
        <v>15.99</v>
      </c>
      <c r="D86" s="164">
        <v>2.2599999999999998</v>
      </c>
      <c r="E86" s="164">
        <v>1.68</v>
      </c>
      <c r="F86" s="164">
        <v>3.34</v>
      </c>
      <c r="G86" s="164">
        <v>1.55</v>
      </c>
      <c r="H86" s="164">
        <v>1.92</v>
      </c>
      <c r="I86" s="164" t="s">
        <v>8</v>
      </c>
      <c r="J86" s="164">
        <v>1.92</v>
      </c>
      <c r="K86" s="164">
        <v>2.56</v>
      </c>
      <c r="L86" s="164">
        <v>0.67</v>
      </c>
      <c r="M86" s="164">
        <v>1.84</v>
      </c>
      <c r="N86" s="164">
        <v>0.16</v>
      </c>
      <c r="O86" s="86"/>
      <c r="P86" s="86"/>
      <c r="Q86" s="86"/>
      <c r="R86" s="86"/>
      <c r="S86" s="86"/>
      <c r="T86" s="86"/>
      <c r="U86" s="86"/>
      <c r="V86" s="86"/>
      <c r="W86" s="86"/>
      <c r="X86" s="86"/>
    </row>
    <row r="87" spans="1:24" s="71" customFormat="1" ht="19.149999999999999" customHeight="1">
      <c r="A87" s="70">
        <f>IF(B87&lt;&gt;"",COUNTA($B$20:B87),"")</f>
        <v>67</v>
      </c>
      <c r="B87" s="80" t="s">
        <v>93</v>
      </c>
      <c r="C87" s="165">
        <v>592.91</v>
      </c>
      <c r="D87" s="165">
        <v>39.67</v>
      </c>
      <c r="E87" s="165">
        <v>27.12</v>
      </c>
      <c r="F87" s="165">
        <v>26.85</v>
      </c>
      <c r="G87" s="165">
        <v>1.73</v>
      </c>
      <c r="H87" s="165">
        <v>11.22</v>
      </c>
      <c r="I87" s="165">
        <v>4.29</v>
      </c>
      <c r="J87" s="165">
        <v>6.93</v>
      </c>
      <c r="K87" s="165">
        <v>8.42</v>
      </c>
      <c r="L87" s="165">
        <v>102.14</v>
      </c>
      <c r="M87" s="165">
        <v>238.3</v>
      </c>
      <c r="N87" s="165">
        <v>137.44999999999999</v>
      </c>
      <c r="O87" s="85"/>
      <c r="P87" s="85"/>
      <c r="Q87" s="85"/>
      <c r="R87" s="85"/>
      <c r="S87" s="85"/>
      <c r="T87" s="85"/>
      <c r="U87" s="85"/>
      <c r="V87" s="85"/>
      <c r="W87" s="85"/>
      <c r="X87" s="85"/>
    </row>
    <row r="88" spans="1:24" s="71" customFormat="1" ht="19.149999999999999" customHeight="1">
      <c r="A88" s="70">
        <f>IF(B88&lt;&gt;"",COUNTA($B$20:B88),"")</f>
        <v>68</v>
      </c>
      <c r="B88" s="80" t="s">
        <v>94</v>
      </c>
      <c r="C88" s="165">
        <v>4066.8</v>
      </c>
      <c r="D88" s="165">
        <v>164.63</v>
      </c>
      <c r="E88" s="165">
        <v>119.75</v>
      </c>
      <c r="F88" s="165">
        <v>45.62</v>
      </c>
      <c r="G88" s="165">
        <v>56.24</v>
      </c>
      <c r="H88" s="165">
        <v>932.07</v>
      </c>
      <c r="I88" s="165">
        <v>634.76</v>
      </c>
      <c r="J88" s="165">
        <v>297.31</v>
      </c>
      <c r="K88" s="165">
        <v>23.89</v>
      </c>
      <c r="L88" s="165">
        <v>149.57</v>
      </c>
      <c r="M88" s="165">
        <v>531.71</v>
      </c>
      <c r="N88" s="165">
        <v>2043.33</v>
      </c>
      <c r="O88" s="85"/>
      <c r="P88" s="85"/>
      <c r="Q88" s="85"/>
      <c r="R88" s="85"/>
      <c r="S88" s="85"/>
      <c r="T88" s="85"/>
      <c r="U88" s="85"/>
      <c r="V88" s="85"/>
      <c r="W88" s="85"/>
      <c r="X88" s="85"/>
    </row>
    <row r="89" spans="1:24" s="71" customFormat="1" ht="19.149999999999999" customHeight="1">
      <c r="A89" s="70">
        <f>IF(B89&lt;&gt;"",COUNTA($B$20:B89),"")</f>
        <v>69</v>
      </c>
      <c r="B89" s="80" t="s">
        <v>95</v>
      </c>
      <c r="C89" s="165">
        <v>297.45999999999998</v>
      </c>
      <c r="D89" s="165">
        <v>-365.05</v>
      </c>
      <c r="E89" s="165">
        <v>-101.89</v>
      </c>
      <c r="F89" s="165">
        <v>-268.99</v>
      </c>
      <c r="G89" s="165">
        <v>-80.930000000000007</v>
      </c>
      <c r="H89" s="165">
        <v>-565.74</v>
      </c>
      <c r="I89" s="165">
        <v>-191.81</v>
      </c>
      <c r="J89" s="165">
        <v>-373.93</v>
      </c>
      <c r="K89" s="165">
        <v>-73.010000000000005</v>
      </c>
      <c r="L89" s="165">
        <v>-231.49</v>
      </c>
      <c r="M89" s="165">
        <v>-43.62</v>
      </c>
      <c r="N89" s="165">
        <v>2028.2</v>
      </c>
      <c r="O89" s="85"/>
      <c r="P89" s="85"/>
      <c r="Q89" s="85"/>
      <c r="R89" s="85"/>
      <c r="S89" s="85"/>
      <c r="T89" s="85"/>
      <c r="U89" s="85"/>
      <c r="V89" s="85"/>
      <c r="W89" s="85"/>
      <c r="X89" s="85"/>
    </row>
    <row r="90" spans="1:24" s="87" customFormat="1" ht="24.95" customHeight="1">
      <c r="A90" s="69">
        <f>IF(B90&lt;&gt;"",COUNTA($B$20:B90),"")</f>
        <v>70</v>
      </c>
      <c r="B90" s="81" t="s">
        <v>96</v>
      </c>
      <c r="C90" s="166">
        <v>290.81</v>
      </c>
      <c r="D90" s="166">
        <v>-380.17</v>
      </c>
      <c r="E90" s="166">
        <v>-78.819999999999993</v>
      </c>
      <c r="F90" s="166">
        <v>-234.1</v>
      </c>
      <c r="G90" s="166">
        <v>-80.09</v>
      </c>
      <c r="H90" s="166">
        <v>-558.09</v>
      </c>
      <c r="I90" s="166">
        <v>-185.75</v>
      </c>
      <c r="J90" s="166">
        <v>-372.33</v>
      </c>
      <c r="K90" s="166">
        <v>-68.22</v>
      </c>
      <c r="L90" s="166">
        <v>-153.38999999999999</v>
      </c>
      <c r="M90" s="166">
        <v>-47.06</v>
      </c>
      <c r="N90" s="166">
        <v>1890.75</v>
      </c>
      <c r="O90" s="86"/>
      <c r="P90" s="86"/>
      <c r="Q90" s="86"/>
      <c r="R90" s="86"/>
      <c r="S90" s="86"/>
      <c r="T90" s="86"/>
      <c r="U90" s="86"/>
      <c r="V90" s="86"/>
      <c r="W90" s="86"/>
      <c r="X90" s="86"/>
    </row>
    <row r="91" spans="1:24" s="87" customFormat="1" ht="15" customHeight="1">
      <c r="A91" s="69">
        <f>IF(B91&lt;&gt;"",COUNTA($B$20:B91),"")</f>
        <v>71</v>
      </c>
      <c r="B91" s="78" t="s">
        <v>97</v>
      </c>
      <c r="C91" s="164">
        <v>58.87</v>
      </c>
      <c r="D91" s="164">
        <v>0.11</v>
      </c>
      <c r="E91" s="164" t="s">
        <v>8</v>
      </c>
      <c r="F91" s="164">
        <v>15.39</v>
      </c>
      <c r="G91" s="164" t="s">
        <v>8</v>
      </c>
      <c r="H91" s="164">
        <v>0.14000000000000001</v>
      </c>
      <c r="I91" s="164" t="s">
        <v>8</v>
      </c>
      <c r="J91" s="164">
        <v>0.14000000000000001</v>
      </c>
      <c r="K91" s="164" t="s">
        <v>8</v>
      </c>
      <c r="L91" s="164" t="s">
        <v>8</v>
      </c>
      <c r="M91" s="164">
        <v>1.1000000000000001</v>
      </c>
      <c r="N91" s="164">
        <v>42.14</v>
      </c>
      <c r="O91" s="86"/>
      <c r="P91" s="86"/>
      <c r="Q91" s="86"/>
      <c r="R91" s="86"/>
      <c r="S91" s="86"/>
      <c r="T91" s="86"/>
      <c r="U91" s="86"/>
      <c r="V91" s="86"/>
      <c r="W91" s="86"/>
      <c r="X91" s="86"/>
    </row>
    <row r="92" spans="1:24" ht="11.1" customHeight="1">
      <c r="A92" s="69">
        <f>IF(B92&lt;&gt;"",COUNTA($B$20:B92),"")</f>
        <v>72</v>
      </c>
      <c r="B92" s="78" t="s">
        <v>98</v>
      </c>
      <c r="C92" s="164">
        <v>70.010000000000005</v>
      </c>
      <c r="D92" s="164">
        <v>9.6199999999999992</v>
      </c>
      <c r="E92" s="164">
        <v>0.06</v>
      </c>
      <c r="F92" s="164">
        <v>2.97</v>
      </c>
      <c r="G92" s="164" t="s">
        <v>8</v>
      </c>
      <c r="H92" s="164">
        <v>0.04</v>
      </c>
      <c r="I92" s="164" t="s">
        <v>8</v>
      </c>
      <c r="J92" s="164">
        <v>0.04</v>
      </c>
      <c r="K92" s="164" t="s">
        <v>8</v>
      </c>
      <c r="L92" s="164">
        <v>0.28999999999999998</v>
      </c>
      <c r="M92" s="164">
        <v>2.36</v>
      </c>
      <c r="N92" s="164">
        <v>54.67</v>
      </c>
    </row>
  </sheetData>
  <mergeCells count="27">
    <mergeCell ref="L5:L16"/>
    <mergeCell ref="M5:M16"/>
    <mergeCell ref="N5:N16"/>
    <mergeCell ref="I6:I16"/>
    <mergeCell ref="J6:J16"/>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A1:B1"/>
    <mergeCell ref="C1:G1"/>
    <mergeCell ref="H1:N1"/>
    <mergeCell ref="H2:N3"/>
    <mergeCell ref="C2:G3"/>
    <mergeCell ref="A2:B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X92"/>
  <sheetViews>
    <sheetView zoomScale="140" zoomScaleNormal="140" workbookViewId="0">
      <pane xSplit="2" ySplit="18" topLeftCell="C19" activePane="bottomRight" state="frozen"/>
      <selection activeCell="C19" sqref="C19:G19"/>
      <selection pane="topRight" activeCell="C19" sqref="C19:G19"/>
      <selection pane="bottomLeft" activeCell="C19" sqref="C19:G19"/>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69</v>
      </c>
      <c r="B1" s="219"/>
      <c r="C1" s="220" t="str">
        <f>"Auszahlungen und Einzahlungen der Kreisverwaltungen, Amtsverwaltungen
und kreisangehörigen Gemeinden "&amp;Deckblatt!A7&amp;"
nach Produktbereichen"</f>
        <v>Auszahlungen und Einzahlungen der Kreisverwaltungen, Amtsverwaltungen
und kreisangehörigen Gemeinden 2022
nach Produktbereichen</v>
      </c>
      <c r="D1" s="220"/>
      <c r="E1" s="220"/>
      <c r="F1" s="220"/>
      <c r="G1" s="221"/>
      <c r="H1" s="222" t="str">
        <f>"Auszahlungen und Einzahlungen der Kreisverwaltungen, Amtsverwaltungen
und kreisangehörigen Gemeinden "&amp;Deckblatt!A7&amp;"
nach Produktbereichen"</f>
        <v>Auszahlungen und Einzahlungen der Kreisverwaltungen, Amtsverwaltungen
und kreisangehörigen Gemeinden 2022
nach Produktbereichen</v>
      </c>
      <c r="I1" s="220"/>
      <c r="J1" s="220"/>
      <c r="K1" s="220"/>
      <c r="L1" s="220"/>
      <c r="M1" s="220"/>
      <c r="N1" s="221"/>
    </row>
    <row r="2" spans="1:14" s="74" customFormat="1" ht="15" customHeight="1">
      <c r="A2" s="218" t="s">
        <v>48</v>
      </c>
      <c r="B2" s="219"/>
      <c r="C2" s="220" t="s">
        <v>64</v>
      </c>
      <c r="D2" s="220"/>
      <c r="E2" s="220"/>
      <c r="F2" s="220"/>
      <c r="G2" s="221"/>
      <c r="H2" s="222" t="s">
        <v>64</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12" t="s">
        <v>28</v>
      </c>
      <c r="B4" s="213" t="s">
        <v>116</v>
      </c>
      <c r="C4" s="213" t="s">
        <v>1</v>
      </c>
      <c r="D4" s="213" t="s">
        <v>120</v>
      </c>
      <c r="E4" s="213"/>
      <c r="F4" s="213"/>
      <c r="G4" s="266"/>
      <c r="H4" s="267" t="s">
        <v>120</v>
      </c>
      <c r="I4" s="213"/>
      <c r="J4" s="213"/>
      <c r="K4" s="213"/>
      <c r="L4" s="213"/>
      <c r="M4" s="213"/>
      <c r="N4" s="266"/>
    </row>
    <row r="5" spans="1:14" ht="11.45" customHeight="1">
      <c r="A5" s="212"/>
      <c r="B5" s="213"/>
      <c r="C5" s="213"/>
      <c r="D5" s="217" t="s">
        <v>107</v>
      </c>
      <c r="E5" s="217" t="s">
        <v>108</v>
      </c>
      <c r="F5" s="217" t="s">
        <v>109</v>
      </c>
      <c r="G5" s="216" t="s">
        <v>110</v>
      </c>
      <c r="H5" s="212" t="s">
        <v>111</v>
      </c>
      <c r="I5" s="217" t="s">
        <v>104</v>
      </c>
      <c r="J5" s="217"/>
      <c r="K5" s="217" t="s">
        <v>113</v>
      </c>
      <c r="L5" s="217" t="s">
        <v>118</v>
      </c>
      <c r="M5" s="217" t="s">
        <v>119</v>
      </c>
      <c r="N5" s="216" t="s">
        <v>114</v>
      </c>
    </row>
    <row r="6" spans="1:14" ht="11.45" customHeight="1">
      <c r="A6" s="212"/>
      <c r="B6" s="213"/>
      <c r="C6" s="213"/>
      <c r="D6" s="217"/>
      <c r="E6" s="217"/>
      <c r="F6" s="217"/>
      <c r="G6" s="216"/>
      <c r="H6" s="212"/>
      <c r="I6" s="217" t="s">
        <v>103</v>
      </c>
      <c r="J6" s="217" t="s">
        <v>112</v>
      </c>
      <c r="K6" s="217"/>
      <c r="L6" s="217"/>
      <c r="M6" s="217"/>
      <c r="N6" s="216"/>
    </row>
    <row r="7" spans="1:14" ht="11.45" customHeight="1">
      <c r="A7" s="212"/>
      <c r="B7" s="213"/>
      <c r="C7" s="213"/>
      <c r="D7" s="217"/>
      <c r="E7" s="217"/>
      <c r="F7" s="217"/>
      <c r="G7" s="216"/>
      <c r="H7" s="212"/>
      <c r="I7" s="217"/>
      <c r="J7" s="217"/>
      <c r="K7" s="217"/>
      <c r="L7" s="217"/>
      <c r="M7" s="217"/>
      <c r="N7" s="216"/>
    </row>
    <row r="8" spans="1:14" ht="11.45" customHeight="1">
      <c r="A8" s="212"/>
      <c r="B8" s="213"/>
      <c r="C8" s="213"/>
      <c r="D8" s="217"/>
      <c r="E8" s="217"/>
      <c r="F8" s="217"/>
      <c r="G8" s="216"/>
      <c r="H8" s="212"/>
      <c r="I8" s="217"/>
      <c r="J8" s="217"/>
      <c r="K8" s="217"/>
      <c r="L8" s="217"/>
      <c r="M8" s="217"/>
      <c r="N8" s="216"/>
    </row>
    <row r="9" spans="1:14" ht="11.45" customHeight="1">
      <c r="A9" s="212"/>
      <c r="B9" s="213"/>
      <c r="C9" s="265"/>
      <c r="D9" s="268"/>
      <c r="E9" s="268"/>
      <c r="F9" s="268"/>
      <c r="G9" s="269"/>
      <c r="H9" s="270"/>
      <c r="I9" s="268"/>
      <c r="J9" s="268"/>
      <c r="K9" s="268"/>
      <c r="L9" s="268"/>
      <c r="M9" s="268"/>
      <c r="N9" s="216"/>
    </row>
    <row r="10" spans="1:14" ht="11.45" customHeight="1">
      <c r="A10" s="212"/>
      <c r="B10" s="213"/>
      <c r="C10" s="265"/>
      <c r="D10" s="268"/>
      <c r="E10" s="268"/>
      <c r="F10" s="268"/>
      <c r="G10" s="269"/>
      <c r="H10" s="270"/>
      <c r="I10" s="268"/>
      <c r="J10" s="268"/>
      <c r="K10" s="268"/>
      <c r="L10" s="268"/>
      <c r="M10" s="268"/>
      <c r="N10" s="216"/>
    </row>
    <row r="11" spans="1:14" ht="11.45" customHeight="1">
      <c r="A11" s="212"/>
      <c r="B11" s="213"/>
      <c r="C11" s="265"/>
      <c r="D11" s="268"/>
      <c r="E11" s="268"/>
      <c r="F11" s="268"/>
      <c r="G11" s="269"/>
      <c r="H11" s="270"/>
      <c r="I11" s="268"/>
      <c r="J11" s="268"/>
      <c r="K11" s="268"/>
      <c r="L11" s="268"/>
      <c r="M11" s="268"/>
      <c r="N11" s="216"/>
    </row>
    <row r="12" spans="1:14" ht="11.45" customHeight="1">
      <c r="A12" s="212"/>
      <c r="B12" s="213"/>
      <c r="C12" s="265"/>
      <c r="D12" s="268"/>
      <c r="E12" s="268"/>
      <c r="F12" s="268"/>
      <c r="G12" s="269"/>
      <c r="H12" s="270"/>
      <c r="I12" s="268"/>
      <c r="J12" s="268"/>
      <c r="K12" s="268"/>
      <c r="L12" s="268"/>
      <c r="M12" s="268"/>
      <c r="N12" s="216"/>
    </row>
    <row r="13" spans="1:14" ht="11.45" customHeight="1">
      <c r="A13" s="212"/>
      <c r="B13" s="213"/>
      <c r="C13" s="265"/>
      <c r="D13" s="268"/>
      <c r="E13" s="268"/>
      <c r="F13" s="268"/>
      <c r="G13" s="269"/>
      <c r="H13" s="270"/>
      <c r="I13" s="268"/>
      <c r="J13" s="268"/>
      <c r="K13" s="268"/>
      <c r="L13" s="268"/>
      <c r="M13" s="268"/>
      <c r="N13" s="216"/>
    </row>
    <row r="14" spans="1:14" ht="11.45" customHeight="1">
      <c r="A14" s="212"/>
      <c r="B14" s="213"/>
      <c r="C14" s="265"/>
      <c r="D14" s="268"/>
      <c r="E14" s="268"/>
      <c r="F14" s="268"/>
      <c r="G14" s="269"/>
      <c r="H14" s="270"/>
      <c r="I14" s="268"/>
      <c r="J14" s="268"/>
      <c r="K14" s="268"/>
      <c r="L14" s="268"/>
      <c r="M14" s="268"/>
      <c r="N14" s="216"/>
    </row>
    <row r="15" spans="1:14" ht="11.45" customHeight="1">
      <c r="A15" s="212"/>
      <c r="B15" s="213"/>
      <c r="C15" s="265"/>
      <c r="D15" s="268"/>
      <c r="E15" s="268"/>
      <c r="F15" s="268"/>
      <c r="G15" s="269"/>
      <c r="H15" s="270"/>
      <c r="I15" s="268"/>
      <c r="J15" s="268"/>
      <c r="K15" s="268"/>
      <c r="L15" s="268"/>
      <c r="M15" s="268"/>
      <c r="N15" s="216"/>
    </row>
    <row r="16" spans="1:14" ht="11.45" customHeight="1">
      <c r="A16" s="212"/>
      <c r="B16" s="213"/>
      <c r="C16" s="265"/>
      <c r="D16" s="268"/>
      <c r="E16" s="268"/>
      <c r="F16" s="268"/>
      <c r="G16" s="269"/>
      <c r="H16" s="270"/>
      <c r="I16" s="268"/>
      <c r="J16" s="268"/>
      <c r="K16" s="268"/>
      <c r="L16" s="268"/>
      <c r="M16" s="268"/>
      <c r="N16" s="216"/>
    </row>
    <row r="17" spans="1:24" ht="11.45" customHeight="1">
      <c r="A17" s="212"/>
      <c r="B17" s="213"/>
      <c r="C17" s="265"/>
      <c r="D17" s="145">
        <v>11</v>
      </c>
      <c r="E17" s="145">
        <v>12</v>
      </c>
      <c r="F17" s="145" t="s">
        <v>101</v>
      </c>
      <c r="G17" s="146" t="s">
        <v>102</v>
      </c>
      <c r="H17" s="147">
        <v>3</v>
      </c>
      <c r="I17" s="145" t="s">
        <v>105</v>
      </c>
      <c r="J17" s="145">
        <v>36</v>
      </c>
      <c r="K17" s="145">
        <v>4</v>
      </c>
      <c r="L17" s="145" t="s">
        <v>106</v>
      </c>
      <c r="M17" s="145" t="s">
        <v>115</v>
      </c>
      <c r="N17" s="75">
        <v>6</v>
      </c>
    </row>
    <row r="18" spans="1:24" s="83" customFormat="1" ht="11.45" customHeight="1">
      <c r="A18" s="64">
        <v>1</v>
      </c>
      <c r="B18" s="65">
        <v>2</v>
      </c>
      <c r="C18" s="142">
        <v>3</v>
      </c>
      <c r="D18" s="142">
        <v>4</v>
      </c>
      <c r="E18" s="142">
        <v>5</v>
      </c>
      <c r="F18" s="142">
        <v>6</v>
      </c>
      <c r="G18" s="143">
        <v>7</v>
      </c>
      <c r="H18" s="148">
        <v>8</v>
      </c>
      <c r="I18" s="142">
        <v>9</v>
      </c>
      <c r="J18" s="142">
        <v>10</v>
      </c>
      <c r="K18" s="142">
        <v>11</v>
      </c>
      <c r="L18" s="142">
        <v>12</v>
      </c>
      <c r="M18" s="142">
        <v>13</v>
      </c>
      <c r="N18" s="67">
        <v>14</v>
      </c>
    </row>
    <row r="19" spans="1:24" s="71" customFormat="1" ht="20.100000000000001" customHeight="1">
      <c r="A19" s="88"/>
      <c r="B19" s="84"/>
      <c r="C19" s="263" t="s">
        <v>969</v>
      </c>
      <c r="D19" s="264"/>
      <c r="E19" s="264"/>
      <c r="F19" s="264"/>
      <c r="G19" s="264"/>
      <c r="H19" s="264" t="s">
        <v>969</v>
      </c>
      <c r="I19" s="264"/>
      <c r="J19" s="264"/>
      <c r="K19" s="264"/>
      <c r="L19" s="264"/>
      <c r="M19" s="264"/>
      <c r="N19" s="264"/>
      <c r="O19" s="85"/>
      <c r="P19" s="85"/>
      <c r="Q19" s="85"/>
      <c r="R19" s="85"/>
      <c r="S19" s="85"/>
      <c r="T19" s="85"/>
      <c r="U19" s="85"/>
      <c r="V19" s="85"/>
      <c r="W19" s="85"/>
      <c r="X19" s="85"/>
    </row>
    <row r="20" spans="1:24" s="71" customFormat="1" ht="11.1" customHeight="1">
      <c r="A20" s="69">
        <f>IF(B20&lt;&gt;"",COUNTA($B$20:B20),"")</f>
        <v>1</v>
      </c>
      <c r="B20" s="78" t="s">
        <v>70</v>
      </c>
      <c r="C20" s="161">
        <v>159717</v>
      </c>
      <c r="D20" s="161">
        <v>58315</v>
      </c>
      <c r="E20" s="161">
        <v>19700</v>
      </c>
      <c r="F20" s="161">
        <v>8907</v>
      </c>
      <c r="G20" s="161">
        <v>5264</v>
      </c>
      <c r="H20" s="161">
        <v>38469</v>
      </c>
      <c r="I20" s="161">
        <v>15408</v>
      </c>
      <c r="J20" s="161">
        <v>23061</v>
      </c>
      <c r="K20" s="161">
        <v>5995</v>
      </c>
      <c r="L20" s="161">
        <v>15694</v>
      </c>
      <c r="M20" s="161">
        <v>7374</v>
      </c>
      <c r="N20" s="161" t="s">
        <v>8</v>
      </c>
      <c r="O20" s="85"/>
      <c r="P20" s="85"/>
      <c r="Q20" s="85"/>
      <c r="R20" s="85"/>
      <c r="S20" s="85"/>
      <c r="T20" s="85"/>
      <c r="U20" s="85"/>
      <c r="V20" s="85"/>
      <c r="W20" s="85"/>
      <c r="X20" s="85"/>
    </row>
    <row r="21" spans="1:24" s="71" customFormat="1" ht="11.1" customHeight="1">
      <c r="A21" s="69">
        <f>IF(B21&lt;&gt;"",COUNTA($B$20:B21),"")</f>
        <v>2</v>
      </c>
      <c r="B21" s="78" t="s">
        <v>71</v>
      </c>
      <c r="C21" s="161">
        <v>109500</v>
      </c>
      <c r="D21" s="161">
        <v>23483</v>
      </c>
      <c r="E21" s="161">
        <v>7347</v>
      </c>
      <c r="F21" s="161">
        <v>29905</v>
      </c>
      <c r="G21" s="161">
        <v>2514</v>
      </c>
      <c r="H21" s="161">
        <v>16406</v>
      </c>
      <c r="I21" s="161">
        <v>12808</v>
      </c>
      <c r="J21" s="161">
        <v>3598</v>
      </c>
      <c r="K21" s="161">
        <v>4618</v>
      </c>
      <c r="L21" s="161">
        <v>17206</v>
      </c>
      <c r="M21" s="161">
        <v>8021</v>
      </c>
      <c r="N21" s="161" t="s">
        <v>8</v>
      </c>
      <c r="O21" s="85"/>
      <c r="P21" s="85"/>
      <c r="Q21" s="85"/>
      <c r="R21" s="85"/>
      <c r="S21" s="85"/>
      <c r="T21" s="85"/>
      <c r="U21" s="85"/>
      <c r="V21" s="85"/>
      <c r="W21" s="85"/>
      <c r="X21" s="85"/>
    </row>
    <row r="22" spans="1:24" s="71" customFormat="1" ht="21.6" customHeight="1">
      <c r="A22" s="69">
        <f>IF(B22&lt;&gt;"",COUNTA($B$20:B22),"")</f>
        <v>3</v>
      </c>
      <c r="B22" s="79" t="s">
        <v>628</v>
      </c>
      <c r="C22" s="161">
        <v>151553</v>
      </c>
      <c r="D22" s="161" t="s">
        <v>8</v>
      </c>
      <c r="E22" s="161" t="s">
        <v>8</v>
      </c>
      <c r="F22" s="161" t="s">
        <v>8</v>
      </c>
      <c r="G22" s="161" t="s">
        <v>8</v>
      </c>
      <c r="H22" s="161">
        <v>151553</v>
      </c>
      <c r="I22" s="161">
        <v>125549</v>
      </c>
      <c r="J22" s="161">
        <v>26003</v>
      </c>
      <c r="K22" s="161" t="s">
        <v>8</v>
      </c>
      <c r="L22" s="161" t="s">
        <v>8</v>
      </c>
      <c r="M22" s="161" t="s">
        <v>8</v>
      </c>
      <c r="N22" s="161" t="s">
        <v>8</v>
      </c>
      <c r="O22" s="85"/>
      <c r="P22" s="85"/>
      <c r="Q22" s="85"/>
      <c r="R22" s="85"/>
      <c r="S22" s="85"/>
      <c r="T22" s="85"/>
      <c r="U22" s="85"/>
      <c r="V22" s="85"/>
      <c r="W22" s="85"/>
      <c r="X22" s="85"/>
    </row>
    <row r="23" spans="1:24" s="71" customFormat="1" ht="11.1" customHeight="1">
      <c r="A23" s="69">
        <f>IF(B23&lt;&gt;"",COUNTA($B$20:B23),"")</f>
        <v>4</v>
      </c>
      <c r="B23" s="78" t="s">
        <v>72</v>
      </c>
      <c r="C23" s="161">
        <v>1020</v>
      </c>
      <c r="D23" s="161">
        <v>87</v>
      </c>
      <c r="E23" s="161" t="s">
        <v>8</v>
      </c>
      <c r="F23" s="161">
        <v>14</v>
      </c>
      <c r="G23" s="161" t="s">
        <v>8</v>
      </c>
      <c r="H23" s="161">
        <v>4</v>
      </c>
      <c r="I23" s="161" t="s">
        <v>8</v>
      </c>
      <c r="J23" s="161">
        <v>4</v>
      </c>
      <c r="K23" s="161" t="s">
        <v>8</v>
      </c>
      <c r="L23" s="161">
        <v>6</v>
      </c>
      <c r="M23" s="161">
        <v>1</v>
      </c>
      <c r="N23" s="161">
        <v>909</v>
      </c>
      <c r="O23" s="85"/>
      <c r="P23" s="85"/>
      <c r="Q23" s="85"/>
      <c r="R23" s="85"/>
      <c r="S23" s="85"/>
      <c r="T23" s="85"/>
      <c r="U23" s="85"/>
      <c r="V23" s="85"/>
      <c r="W23" s="85"/>
      <c r="X23" s="85"/>
    </row>
    <row r="24" spans="1:24" s="71" customFormat="1" ht="11.1" customHeight="1">
      <c r="A24" s="69">
        <f>IF(B24&lt;&gt;"",COUNTA($B$20:B24),"")</f>
        <v>5</v>
      </c>
      <c r="B24" s="78" t="s">
        <v>73</v>
      </c>
      <c r="C24" s="161">
        <v>387002</v>
      </c>
      <c r="D24" s="161">
        <v>18747</v>
      </c>
      <c r="E24" s="161">
        <v>5152</v>
      </c>
      <c r="F24" s="161">
        <v>24067</v>
      </c>
      <c r="G24" s="161">
        <v>2006</v>
      </c>
      <c r="H24" s="161">
        <v>170734</v>
      </c>
      <c r="I24" s="161">
        <v>10150</v>
      </c>
      <c r="J24" s="161">
        <v>160584</v>
      </c>
      <c r="K24" s="161">
        <v>6500</v>
      </c>
      <c r="L24" s="161">
        <v>12478</v>
      </c>
      <c r="M24" s="161">
        <v>14395</v>
      </c>
      <c r="N24" s="161">
        <v>132924</v>
      </c>
      <c r="O24" s="85"/>
      <c r="P24" s="85"/>
      <c r="Q24" s="85"/>
      <c r="R24" s="85"/>
      <c r="S24" s="85"/>
      <c r="T24" s="85"/>
      <c r="U24" s="85"/>
      <c r="V24" s="85"/>
      <c r="W24" s="85"/>
      <c r="X24" s="85"/>
    </row>
    <row r="25" spans="1:24" s="71" customFormat="1" ht="11.1" customHeight="1">
      <c r="A25" s="69">
        <f>IF(B25&lt;&gt;"",COUNTA($B$20:B25),"")</f>
        <v>6</v>
      </c>
      <c r="B25" s="78" t="s">
        <v>74</v>
      </c>
      <c r="C25" s="161">
        <v>207594</v>
      </c>
      <c r="D25" s="161">
        <v>10624</v>
      </c>
      <c r="E25" s="161">
        <v>245</v>
      </c>
      <c r="F25" s="161">
        <v>13266</v>
      </c>
      <c r="G25" s="161">
        <v>75</v>
      </c>
      <c r="H25" s="161">
        <v>53935</v>
      </c>
      <c r="I25" s="161">
        <v>136</v>
      </c>
      <c r="J25" s="161">
        <v>53799</v>
      </c>
      <c r="K25" s="161">
        <v>247</v>
      </c>
      <c r="L25" s="161">
        <v>91</v>
      </c>
      <c r="M25" s="161">
        <v>71</v>
      </c>
      <c r="N25" s="161">
        <v>129041</v>
      </c>
      <c r="O25" s="85"/>
      <c r="P25" s="85"/>
      <c r="Q25" s="85"/>
      <c r="R25" s="85"/>
      <c r="S25" s="85"/>
      <c r="T25" s="85"/>
      <c r="U25" s="85"/>
      <c r="V25" s="85"/>
      <c r="W25" s="85"/>
      <c r="X25" s="85"/>
    </row>
    <row r="26" spans="1:24" s="71" customFormat="1" ht="19.149999999999999" customHeight="1">
      <c r="A26" s="70">
        <f>IF(B26&lt;&gt;"",COUNTA($B$20:B26),"")</f>
        <v>7</v>
      </c>
      <c r="B26" s="80" t="s">
        <v>75</v>
      </c>
      <c r="C26" s="162">
        <v>601197</v>
      </c>
      <c r="D26" s="162">
        <v>90007</v>
      </c>
      <c r="E26" s="162">
        <v>31953</v>
      </c>
      <c r="F26" s="162">
        <v>49627</v>
      </c>
      <c r="G26" s="162">
        <v>9708</v>
      </c>
      <c r="H26" s="162">
        <v>323231</v>
      </c>
      <c r="I26" s="162">
        <v>163780</v>
      </c>
      <c r="J26" s="162">
        <v>159451</v>
      </c>
      <c r="K26" s="162">
        <v>16866</v>
      </c>
      <c r="L26" s="162">
        <v>45293</v>
      </c>
      <c r="M26" s="162">
        <v>29720</v>
      </c>
      <c r="N26" s="162">
        <v>4791</v>
      </c>
      <c r="O26" s="85"/>
      <c r="P26" s="85"/>
      <c r="Q26" s="85"/>
      <c r="R26" s="85"/>
      <c r="S26" s="85"/>
      <c r="T26" s="85"/>
      <c r="U26" s="85"/>
      <c r="V26" s="85"/>
      <c r="W26" s="85"/>
      <c r="X26" s="85"/>
    </row>
    <row r="27" spans="1:24" s="71" customFormat="1" ht="21.6" customHeight="1">
      <c r="A27" s="69">
        <f>IF(B27&lt;&gt;"",COUNTA($B$20:B27),"")</f>
        <v>8</v>
      </c>
      <c r="B27" s="79" t="s">
        <v>76</v>
      </c>
      <c r="C27" s="161">
        <v>163213</v>
      </c>
      <c r="D27" s="161">
        <v>21513</v>
      </c>
      <c r="E27" s="161">
        <v>16467</v>
      </c>
      <c r="F27" s="161">
        <v>31356</v>
      </c>
      <c r="G27" s="161">
        <v>303</v>
      </c>
      <c r="H27" s="161">
        <v>7661</v>
      </c>
      <c r="I27" s="161">
        <v>488</v>
      </c>
      <c r="J27" s="161">
        <v>7173</v>
      </c>
      <c r="K27" s="161">
        <v>4006</v>
      </c>
      <c r="L27" s="161">
        <v>27277</v>
      </c>
      <c r="M27" s="161">
        <v>54630</v>
      </c>
      <c r="N27" s="161" t="s">
        <v>8</v>
      </c>
      <c r="O27" s="85"/>
      <c r="P27" s="85"/>
      <c r="Q27" s="85"/>
      <c r="R27" s="85"/>
      <c r="S27" s="85"/>
      <c r="T27" s="85"/>
      <c r="U27" s="85"/>
      <c r="V27" s="85"/>
      <c r="W27" s="85"/>
      <c r="X27" s="85"/>
    </row>
    <row r="28" spans="1:24" s="71" customFormat="1" ht="11.1" customHeight="1">
      <c r="A28" s="69">
        <f>IF(B28&lt;&gt;"",COUNTA($B$20:B28),"")</f>
        <v>9</v>
      </c>
      <c r="B28" s="78" t="s">
        <v>77</v>
      </c>
      <c r="C28" s="161">
        <v>81588</v>
      </c>
      <c r="D28" s="161">
        <v>9639</v>
      </c>
      <c r="E28" s="161">
        <v>9212</v>
      </c>
      <c r="F28" s="161">
        <v>25226</v>
      </c>
      <c r="G28" s="161">
        <v>50</v>
      </c>
      <c r="H28" s="161">
        <v>6795</v>
      </c>
      <c r="I28" s="161">
        <v>480</v>
      </c>
      <c r="J28" s="161">
        <v>6314</v>
      </c>
      <c r="K28" s="161">
        <v>1590</v>
      </c>
      <c r="L28" s="161">
        <v>24731</v>
      </c>
      <c r="M28" s="161">
        <v>4345</v>
      </c>
      <c r="N28" s="161" t="s">
        <v>8</v>
      </c>
      <c r="O28" s="85"/>
      <c r="P28" s="85"/>
      <c r="Q28" s="85"/>
      <c r="R28" s="85"/>
      <c r="S28" s="85"/>
      <c r="T28" s="85"/>
      <c r="U28" s="85"/>
      <c r="V28" s="85"/>
      <c r="W28" s="85"/>
      <c r="X28" s="85"/>
    </row>
    <row r="29" spans="1:24" s="71" customFormat="1" ht="11.1" customHeight="1">
      <c r="A29" s="69">
        <f>IF(B29&lt;&gt;"",COUNTA($B$20:B29),"")</f>
        <v>10</v>
      </c>
      <c r="B29" s="78" t="s">
        <v>78</v>
      </c>
      <c r="C29" s="161" t="s">
        <v>8</v>
      </c>
      <c r="D29" s="161" t="s">
        <v>8</v>
      </c>
      <c r="E29" s="161" t="s">
        <v>8</v>
      </c>
      <c r="F29" s="161" t="s">
        <v>8</v>
      </c>
      <c r="G29" s="161" t="s">
        <v>8</v>
      </c>
      <c r="H29" s="161" t="s">
        <v>8</v>
      </c>
      <c r="I29" s="161" t="s">
        <v>8</v>
      </c>
      <c r="J29" s="161" t="s">
        <v>8</v>
      </c>
      <c r="K29" s="161" t="s">
        <v>8</v>
      </c>
      <c r="L29" s="161" t="s">
        <v>8</v>
      </c>
      <c r="M29" s="161" t="s">
        <v>8</v>
      </c>
      <c r="N29" s="161" t="s">
        <v>8</v>
      </c>
      <c r="O29" s="85"/>
      <c r="P29" s="85"/>
      <c r="Q29" s="85"/>
      <c r="R29" s="85"/>
      <c r="S29" s="85"/>
      <c r="T29" s="85"/>
      <c r="U29" s="85"/>
      <c r="V29" s="85"/>
      <c r="W29" s="85"/>
      <c r="X29" s="85"/>
    </row>
    <row r="30" spans="1:24" s="71" customFormat="1" ht="11.1" customHeight="1">
      <c r="A30" s="69">
        <f>IF(B30&lt;&gt;"",COUNTA($B$20:B30),"")</f>
        <v>11</v>
      </c>
      <c r="B30" s="78" t="s">
        <v>79</v>
      </c>
      <c r="C30" s="161">
        <v>8895</v>
      </c>
      <c r="D30" s="161">
        <v>60</v>
      </c>
      <c r="E30" s="161">
        <v>664</v>
      </c>
      <c r="F30" s="161">
        <v>450</v>
      </c>
      <c r="G30" s="161">
        <v>65</v>
      </c>
      <c r="H30" s="161">
        <v>3679</v>
      </c>
      <c r="I30" s="161">
        <v>119</v>
      </c>
      <c r="J30" s="161">
        <v>3561</v>
      </c>
      <c r="K30" s="161">
        <v>5</v>
      </c>
      <c r="L30" s="161">
        <v>3630</v>
      </c>
      <c r="M30" s="161">
        <v>338</v>
      </c>
      <c r="N30" s="161">
        <v>3</v>
      </c>
      <c r="O30" s="85"/>
      <c r="P30" s="85"/>
      <c r="Q30" s="85"/>
      <c r="R30" s="85"/>
      <c r="S30" s="85"/>
      <c r="T30" s="85"/>
      <c r="U30" s="85"/>
      <c r="V30" s="85"/>
      <c r="W30" s="85"/>
      <c r="X30" s="85"/>
    </row>
    <row r="31" spans="1:24" s="71" customFormat="1" ht="11.1" customHeight="1">
      <c r="A31" s="69">
        <f>IF(B31&lt;&gt;"",COUNTA($B$20:B31),"")</f>
        <v>12</v>
      </c>
      <c r="B31" s="78" t="s">
        <v>74</v>
      </c>
      <c r="C31" s="161">
        <v>2474</v>
      </c>
      <c r="D31" s="161">
        <v>279</v>
      </c>
      <c r="E31" s="161">
        <v>405</v>
      </c>
      <c r="F31" s="161" t="s">
        <v>8</v>
      </c>
      <c r="G31" s="161" t="s">
        <v>8</v>
      </c>
      <c r="H31" s="161">
        <v>664</v>
      </c>
      <c r="I31" s="161" t="s">
        <v>8</v>
      </c>
      <c r="J31" s="161">
        <v>664</v>
      </c>
      <c r="K31" s="161" t="s">
        <v>8</v>
      </c>
      <c r="L31" s="161">
        <v>1116</v>
      </c>
      <c r="M31" s="161">
        <v>1</v>
      </c>
      <c r="N31" s="161">
        <v>10</v>
      </c>
      <c r="O31" s="85"/>
      <c r="P31" s="85"/>
      <c r="Q31" s="85"/>
      <c r="R31" s="85"/>
      <c r="S31" s="85"/>
      <c r="T31" s="85"/>
      <c r="U31" s="85"/>
      <c r="V31" s="85"/>
      <c r="W31" s="85"/>
      <c r="X31" s="85"/>
    </row>
    <row r="32" spans="1:24" s="71" customFormat="1" ht="19.149999999999999" customHeight="1">
      <c r="A32" s="70">
        <f>IF(B32&lt;&gt;"",COUNTA($B$20:B32),"")</f>
        <v>13</v>
      </c>
      <c r="B32" s="80" t="s">
        <v>80</v>
      </c>
      <c r="C32" s="162">
        <v>169633</v>
      </c>
      <c r="D32" s="162">
        <v>21295</v>
      </c>
      <c r="E32" s="162">
        <v>16726</v>
      </c>
      <c r="F32" s="162">
        <v>31806</v>
      </c>
      <c r="G32" s="162">
        <v>368</v>
      </c>
      <c r="H32" s="162">
        <v>10676</v>
      </c>
      <c r="I32" s="162">
        <v>607</v>
      </c>
      <c r="J32" s="162">
        <v>10070</v>
      </c>
      <c r="K32" s="162">
        <v>4011</v>
      </c>
      <c r="L32" s="162">
        <v>29791</v>
      </c>
      <c r="M32" s="162">
        <v>54967</v>
      </c>
      <c r="N32" s="162">
        <v>-7</v>
      </c>
      <c r="O32" s="85"/>
      <c r="P32" s="85"/>
      <c r="Q32" s="85"/>
      <c r="R32" s="85"/>
      <c r="S32" s="85"/>
      <c r="T32" s="85"/>
      <c r="U32" s="85"/>
      <c r="V32" s="85"/>
      <c r="W32" s="85"/>
      <c r="X32" s="85"/>
    </row>
    <row r="33" spans="1:24" s="71" customFormat="1" ht="19.149999999999999" customHeight="1">
      <c r="A33" s="70">
        <f>IF(B33&lt;&gt;"",COUNTA($B$20:B33),"")</f>
        <v>14</v>
      </c>
      <c r="B33" s="80" t="s">
        <v>81</v>
      </c>
      <c r="C33" s="162">
        <v>770830</v>
      </c>
      <c r="D33" s="162">
        <v>111302</v>
      </c>
      <c r="E33" s="162">
        <v>48679</v>
      </c>
      <c r="F33" s="162">
        <v>81433</v>
      </c>
      <c r="G33" s="162">
        <v>10076</v>
      </c>
      <c r="H33" s="162">
        <v>333907</v>
      </c>
      <c r="I33" s="162">
        <v>164386</v>
      </c>
      <c r="J33" s="162">
        <v>169521</v>
      </c>
      <c r="K33" s="162">
        <v>20877</v>
      </c>
      <c r="L33" s="162">
        <v>75084</v>
      </c>
      <c r="M33" s="162">
        <v>84687</v>
      </c>
      <c r="N33" s="162">
        <v>4784</v>
      </c>
      <c r="O33" s="85"/>
      <c r="P33" s="85"/>
      <c r="Q33" s="85"/>
      <c r="R33" s="85"/>
      <c r="S33" s="85"/>
      <c r="T33" s="85"/>
      <c r="U33" s="85"/>
      <c r="V33" s="85"/>
      <c r="W33" s="85"/>
      <c r="X33" s="85"/>
    </row>
    <row r="34" spans="1:24" s="71" customFormat="1" ht="11.1" customHeight="1">
      <c r="A34" s="69">
        <f>IF(B34&lt;&gt;"",COUNTA($B$20:B34),"")</f>
        <v>15</v>
      </c>
      <c r="B34" s="78" t="s">
        <v>82</v>
      </c>
      <c r="C34" s="161">
        <v>209872</v>
      </c>
      <c r="D34" s="161" t="s">
        <v>8</v>
      </c>
      <c r="E34" s="161" t="s">
        <v>8</v>
      </c>
      <c r="F34" s="161" t="s">
        <v>8</v>
      </c>
      <c r="G34" s="161" t="s">
        <v>8</v>
      </c>
      <c r="H34" s="161" t="s">
        <v>8</v>
      </c>
      <c r="I34" s="161" t="s">
        <v>8</v>
      </c>
      <c r="J34" s="161" t="s">
        <v>8</v>
      </c>
      <c r="K34" s="161" t="s">
        <v>8</v>
      </c>
      <c r="L34" s="161" t="s">
        <v>8</v>
      </c>
      <c r="M34" s="161" t="s">
        <v>8</v>
      </c>
      <c r="N34" s="161">
        <v>209872</v>
      </c>
      <c r="O34" s="85"/>
      <c r="P34" s="85"/>
      <c r="Q34" s="85"/>
      <c r="R34" s="85"/>
      <c r="S34" s="85"/>
      <c r="T34" s="85"/>
      <c r="U34" s="85"/>
      <c r="V34" s="85"/>
      <c r="W34" s="85"/>
      <c r="X34" s="85"/>
    </row>
    <row r="35" spans="1:24" s="71" customFormat="1" ht="11.1" customHeight="1">
      <c r="A35" s="69">
        <f>IF(B35&lt;&gt;"",COUNTA($B$20:B35),"")</f>
        <v>16</v>
      </c>
      <c r="B35" s="78" t="s">
        <v>83</v>
      </c>
      <c r="C35" s="161">
        <v>76906</v>
      </c>
      <c r="D35" s="161" t="s">
        <v>8</v>
      </c>
      <c r="E35" s="161" t="s">
        <v>8</v>
      </c>
      <c r="F35" s="161" t="s">
        <v>8</v>
      </c>
      <c r="G35" s="161" t="s">
        <v>8</v>
      </c>
      <c r="H35" s="161" t="s">
        <v>8</v>
      </c>
      <c r="I35" s="161" t="s">
        <v>8</v>
      </c>
      <c r="J35" s="161" t="s">
        <v>8</v>
      </c>
      <c r="K35" s="161" t="s">
        <v>8</v>
      </c>
      <c r="L35" s="161" t="s">
        <v>8</v>
      </c>
      <c r="M35" s="161" t="s">
        <v>8</v>
      </c>
      <c r="N35" s="161">
        <v>76906</v>
      </c>
      <c r="O35" s="85"/>
      <c r="P35" s="85"/>
      <c r="Q35" s="85"/>
      <c r="R35" s="85"/>
      <c r="S35" s="85"/>
      <c r="T35" s="85"/>
      <c r="U35" s="85"/>
      <c r="V35" s="85"/>
      <c r="W35" s="85"/>
      <c r="X35" s="85"/>
    </row>
    <row r="36" spans="1:24" s="71" customFormat="1" ht="11.1" customHeight="1">
      <c r="A36" s="69">
        <f>IF(B36&lt;&gt;"",COUNTA($B$20:B36),"")</f>
        <v>17</v>
      </c>
      <c r="B36" s="78" t="s">
        <v>99</v>
      </c>
      <c r="C36" s="161">
        <v>92044</v>
      </c>
      <c r="D36" s="161" t="s">
        <v>8</v>
      </c>
      <c r="E36" s="161" t="s">
        <v>8</v>
      </c>
      <c r="F36" s="161" t="s">
        <v>8</v>
      </c>
      <c r="G36" s="161" t="s">
        <v>8</v>
      </c>
      <c r="H36" s="161" t="s">
        <v>8</v>
      </c>
      <c r="I36" s="161" t="s">
        <v>8</v>
      </c>
      <c r="J36" s="161" t="s">
        <v>8</v>
      </c>
      <c r="K36" s="161" t="s">
        <v>8</v>
      </c>
      <c r="L36" s="161" t="s">
        <v>8</v>
      </c>
      <c r="M36" s="161" t="s">
        <v>8</v>
      </c>
      <c r="N36" s="161">
        <v>92044</v>
      </c>
      <c r="O36" s="85"/>
      <c r="P36" s="85"/>
      <c r="Q36" s="85"/>
      <c r="R36" s="85"/>
      <c r="S36" s="85"/>
      <c r="T36" s="85"/>
      <c r="U36" s="85"/>
      <c r="V36" s="85"/>
      <c r="W36" s="85"/>
      <c r="X36" s="85"/>
    </row>
    <row r="37" spans="1:24" s="71" customFormat="1" ht="11.1" customHeight="1">
      <c r="A37" s="69">
        <f>IF(B37&lt;&gt;"",COUNTA($B$20:B37),"")</f>
        <v>18</v>
      </c>
      <c r="B37" s="78" t="s">
        <v>100</v>
      </c>
      <c r="C37" s="161">
        <v>25483</v>
      </c>
      <c r="D37" s="161" t="s">
        <v>8</v>
      </c>
      <c r="E37" s="161" t="s">
        <v>8</v>
      </c>
      <c r="F37" s="161" t="s">
        <v>8</v>
      </c>
      <c r="G37" s="161" t="s">
        <v>8</v>
      </c>
      <c r="H37" s="161" t="s">
        <v>8</v>
      </c>
      <c r="I37" s="161" t="s">
        <v>8</v>
      </c>
      <c r="J37" s="161" t="s">
        <v>8</v>
      </c>
      <c r="K37" s="161" t="s">
        <v>8</v>
      </c>
      <c r="L37" s="161" t="s">
        <v>8</v>
      </c>
      <c r="M37" s="161" t="s">
        <v>8</v>
      </c>
      <c r="N37" s="161">
        <v>25483</v>
      </c>
      <c r="O37" s="85"/>
      <c r="P37" s="85"/>
      <c r="Q37" s="85"/>
      <c r="R37" s="85"/>
      <c r="S37" s="85"/>
      <c r="T37" s="85"/>
      <c r="U37" s="85"/>
      <c r="V37" s="85"/>
      <c r="W37" s="85"/>
      <c r="X37" s="85"/>
    </row>
    <row r="38" spans="1:24" s="71" customFormat="1" ht="11.1" customHeight="1">
      <c r="A38" s="69">
        <f>IF(B38&lt;&gt;"",COUNTA($B$20:B38),"")</f>
        <v>19</v>
      </c>
      <c r="B38" s="78" t="s">
        <v>27</v>
      </c>
      <c r="C38" s="161">
        <v>110843</v>
      </c>
      <c r="D38" s="161" t="s">
        <v>8</v>
      </c>
      <c r="E38" s="161" t="s">
        <v>8</v>
      </c>
      <c r="F38" s="161" t="s">
        <v>8</v>
      </c>
      <c r="G38" s="161" t="s">
        <v>8</v>
      </c>
      <c r="H38" s="161" t="s">
        <v>8</v>
      </c>
      <c r="I38" s="161" t="s">
        <v>8</v>
      </c>
      <c r="J38" s="161" t="s">
        <v>8</v>
      </c>
      <c r="K38" s="161" t="s">
        <v>8</v>
      </c>
      <c r="L38" s="161" t="s">
        <v>8</v>
      </c>
      <c r="M38" s="161" t="s">
        <v>8</v>
      </c>
      <c r="N38" s="161">
        <v>110843</v>
      </c>
      <c r="O38" s="85"/>
      <c r="P38" s="85"/>
      <c r="Q38" s="85"/>
      <c r="R38" s="85"/>
      <c r="S38" s="85"/>
      <c r="T38" s="85"/>
      <c r="U38" s="85"/>
      <c r="V38" s="85"/>
      <c r="W38" s="85"/>
      <c r="X38" s="85"/>
    </row>
    <row r="39" spans="1:24" s="71" customFormat="1" ht="21.6" customHeight="1">
      <c r="A39" s="69">
        <f>IF(B39&lt;&gt;"",COUNTA($B$20:B39),"")</f>
        <v>20</v>
      </c>
      <c r="B39" s="79" t="s">
        <v>84</v>
      </c>
      <c r="C39" s="161">
        <v>45014</v>
      </c>
      <c r="D39" s="161" t="s">
        <v>8</v>
      </c>
      <c r="E39" s="161" t="s">
        <v>8</v>
      </c>
      <c r="F39" s="161" t="s">
        <v>8</v>
      </c>
      <c r="G39" s="161" t="s">
        <v>8</v>
      </c>
      <c r="H39" s="161" t="s">
        <v>8</v>
      </c>
      <c r="I39" s="161" t="s">
        <v>8</v>
      </c>
      <c r="J39" s="161" t="s">
        <v>8</v>
      </c>
      <c r="K39" s="161" t="s">
        <v>8</v>
      </c>
      <c r="L39" s="161" t="s">
        <v>8</v>
      </c>
      <c r="M39" s="161" t="s">
        <v>8</v>
      </c>
      <c r="N39" s="161">
        <v>45014</v>
      </c>
      <c r="O39" s="85"/>
      <c r="P39" s="85"/>
      <c r="Q39" s="85"/>
      <c r="R39" s="85"/>
      <c r="S39" s="85"/>
      <c r="T39" s="85"/>
      <c r="U39" s="85"/>
      <c r="V39" s="85"/>
      <c r="W39" s="85"/>
      <c r="X39" s="85"/>
    </row>
    <row r="40" spans="1:24" s="71" customFormat="1" ht="21.6" customHeight="1">
      <c r="A40" s="69">
        <f>IF(B40&lt;&gt;"",COUNTA($B$20:B40),"")</f>
        <v>21</v>
      </c>
      <c r="B40" s="79" t="s">
        <v>85</v>
      </c>
      <c r="C40" s="161">
        <v>147072</v>
      </c>
      <c r="D40" s="161">
        <v>522</v>
      </c>
      <c r="E40" s="161">
        <v>272</v>
      </c>
      <c r="F40" s="161">
        <v>556</v>
      </c>
      <c r="G40" s="161">
        <v>1185</v>
      </c>
      <c r="H40" s="161">
        <v>143200</v>
      </c>
      <c r="I40" s="161">
        <v>72475</v>
      </c>
      <c r="J40" s="161">
        <v>70725</v>
      </c>
      <c r="K40" s="161">
        <v>14</v>
      </c>
      <c r="L40" s="161">
        <v>1058</v>
      </c>
      <c r="M40" s="161">
        <v>264</v>
      </c>
      <c r="N40" s="161" t="s">
        <v>8</v>
      </c>
      <c r="O40" s="85"/>
      <c r="P40" s="85"/>
      <c r="Q40" s="85"/>
      <c r="R40" s="85"/>
      <c r="S40" s="85"/>
      <c r="T40" s="85"/>
      <c r="U40" s="85"/>
      <c r="V40" s="85"/>
      <c r="W40" s="85"/>
      <c r="X40" s="85"/>
    </row>
    <row r="41" spans="1:24" s="71" customFormat="1" ht="21.6" customHeight="1">
      <c r="A41" s="69">
        <f>IF(B41&lt;&gt;"",COUNTA($B$20:B41),"")</f>
        <v>22</v>
      </c>
      <c r="B41" s="79" t="s">
        <v>86</v>
      </c>
      <c r="C41" s="161">
        <v>19155</v>
      </c>
      <c r="D41" s="161">
        <v>162</v>
      </c>
      <c r="E41" s="161">
        <v>3</v>
      </c>
      <c r="F41" s="161">
        <v>14</v>
      </c>
      <c r="G41" s="161">
        <v>18</v>
      </c>
      <c r="H41" s="161">
        <v>18555</v>
      </c>
      <c r="I41" s="161">
        <v>18495</v>
      </c>
      <c r="J41" s="161">
        <v>60</v>
      </c>
      <c r="K41" s="161" t="s">
        <v>8</v>
      </c>
      <c r="L41" s="161">
        <v>289</v>
      </c>
      <c r="M41" s="161">
        <v>115</v>
      </c>
      <c r="N41" s="161" t="s">
        <v>8</v>
      </c>
      <c r="O41" s="85"/>
      <c r="P41" s="85"/>
      <c r="Q41" s="85"/>
      <c r="R41" s="85"/>
      <c r="S41" s="85"/>
      <c r="T41" s="85"/>
      <c r="U41" s="85"/>
      <c r="V41" s="85"/>
      <c r="W41" s="85"/>
      <c r="X41" s="85"/>
    </row>
    <row r="42" spans="1:24" s="71" customFormat="1" ht="11.1" customHeight="1">
      <c r="A42" s="69">
        <f>IF(B42&lt;&gt;"",COUNTA($B$20:B42),"")</f>
        <v>23</v>
      </c>
      <c r="B42" s="78" t="s">
        <v>87</v>
      </c>
      <c r="C42" s="161">
        <v>26506</v>
      </c>
      <c r="D42" s="161">
        <v>194</v>
      </c>
      <c r="E42" s="161">
        <v>6120</v>
      </c>
      <c r="F42" s="161">
        <v>339</v>
      </c>
      <c r="G42" s="161">
        <v>1011</v>
      </c>
      <c r="H42" s="161">
        <v>713</v>
      </c>
      <c r="I42" s="161">
        <v>15</v>
      </c>
      <c r="J42" s="161">
        <v>697</v>
      </c>
      <c r="K42" s="161">
        <v>434</v>
      </c>
      <c r="L42" s="161">
        <v>6436</v>
      </c>
      <c r="M42" s="161">
        <v>11260</v>
      </c>
      <c r="N42" s="161" t="s">
        <v>8</v>
      </c>
      <c r="O42" s="85"/>
      <c r="P42" s="85"/>
      <c r="Q42" s="85"/>
      <c r="R42" s="85"/>
      <c r="S42" s="85"/>
      <c r="T42" s="85"/>
      <c r="U42" s="85"/>
      <c r="V42" s="85"/>
      <c r="W42" s="85"/>
      <c r="X42" s="85"/>
    </row>
    <row r="43" spans="1:24" s="71" customFormat="1" ht="11.1" customHeight="1">
      <c r="A43" s="69">
        <f>IF(B43&lt;&gt;"",COUNTA($B$20:B43),"")</f>
        <v>24</v>
      </c>
      <c r="B43" s="78" t="s">
        <v>88</v>
      </c>
      <c r="C43" s="161">
        <v>325353</v>
      </c>
      <c r="D43" s="161">
        <v>30429</v>
      </c>
      <c r="E43" s="161">
        <v>8579</v>
      </c>
      <c r="F43" s="161">
        <v>14876</v>
      </c>
      <c r="G43" s="161">
        <v>437</v>
      </c>
      <c r="H43" s="161">
        <v>115943</v>
      </c>
      <c r="I43" s="161">
        <v>54850</v>
      </c>
      <c r="J43" s="161">
        <v>61093</v>
      </c>
      <c r="K43" s="161">
        <v>4816</v>
      </c>
      <c r="L43" s="161">
        <v>4494</v>
      </c>
      <c r="M43" s="161">
        <v>13000</v>
      </c>
      <c r="N43" s="161">
        <v>132778</v>
      </c>
      <c r="O43" s="85"/>
      <c r="P43" s="85"/>
      <c r="Q43" s="85"/>
      <c r="R43" s="85"/>
      <c r="S43" s="85"/>
      <c r="T43" s="85"/>
      <c r="U43" s="85"/>
      <c r="V43" s="85"/>
      <c r="W43" s="85"/>
      <c r="X43" s="85"/>
    </row>
    <row r="44" spans="1:24" s="71" customFormat="1" ht="11.1" customHeight="1">
      <c r="A44" s="69">
        <f>IF(B44&lt;&gt;"",COUNTA($B$20:B44),"")</f>
        <v>25</v>
      </c>
      <c r="B44" s="78" t="s">
        <v>74</v>
      </c>
      <c r="C44" s="161">
        <v>207594</v>
      </c>
      <c r="D44" s="161">
        <v>10624</v>
      </c>
      <c r="E44" s="161">
        <v>245</v>
      </c>
      <c r="F44" s="161">
        <v>13266</v>
      </c>
      <c r="G44" s="161">
        <v>75</v>
      </c>
      <c r="H44" s="161">
        <v>53935</v>
      </c>
      <c r="I44" s="161">
        <v>136</v>
      </c>
      <c r="J44" s="161">
        <v>53799</v>
      </c>
      <c r="K44" s="161">
        <v>247</v>
      </c>
      <c r="L44" s="161">
        <v>91</v>
      </c>
      <c r="M44" s="161">
        <v>71</v>
      </c>
      <c r="N44" s="161">
        <v>129041</v>
      </c>
      <c r="O44" s="85"/>
      <c r="P44" s="85"/>
      <c r="Q44" s="85"/>
      <c r="R44" s="85"/>
      <c r="S44" s="85"/>
      <c r="T44" s="85"/>
      <c r="U44" s="85"/>
      <c r="V44" s="85"/>
      <c r="W44" s="85"/>
      <c r="X44" s="85"/>
    </row>
    <row r="45" spans="1:24" s="71" customFormat="1" ht="19.149999999999999" customHeight="1">
      <c r="A45" s="70">
        <f>IF(B45&lt;&gt;"",COUNTA($B$20:B45),"")</f>
        <v>26</v>
      </c>
      <c r="B45" s="80" t="s">
        <v>89</v>
      </c>
      <c r="C45" s="162">
        <v>676222</v>
      </c>
      <c r="D45" s="162">
        <v>20683</v>
      </c>
      <c r="E45" s="162">
        <v>14729</v>
      </c>
      <c r="F45" s="162">
        <v>2518</v>
      </c>
      <c r="G45" s="162">
        <v>2577</v>
      </c>
      <c r="H45" s="162">
        <v>224476</v>
      </c>
      <c r="I45" s="162">
        <v>145699</v>
      </c>
      <c r="J45" s="162">
        <v>78777</v>
      </c>
      <c r="K45" s="162">
        <v>5016</v>
      </c>
      <c r="L45" s="162">
        <v>12187</v>
      </c>
      <c r="M45" s="162">
        <v>24568</v>
      </c>
      <c r="N45" s="162">
        <v>369467</v>
      </c>
      <c r="O45" s="85"/>
      <c r="P45" s="85"/>
      <c r="Q45" s="85"/>
      <c r="R45" s="85"/>
      <c r="S45" s="85"/>
      <c r="T45" s="85"/>
      <c r="U45" s="85"/>
      <c r="V45" s="85"/>
      <c r="W45" s="85"/>
      <c r="X45" s="85"/>
    </row>
    <row r="46" spans="1:24" s="87" customFormat="1" ht="11.1" customHeight="1">
      <c r="A46" s="69">
        <f>IF(B46&lt;&gt;"",COUNTA($B$20:B46),"")</f>
        <v>27</v>
      </c>
      <c r="B46" s="78" t="s">
        <v>90</v>
      </c>
      <c r="C46" s="161">
        <v>82718</v>
      </c>
      <c r="D46" s="161">
        <v>9833</v>
      </c>
      <c r="E46" s="161">
        <v>5004</v>
      </c>
      <c r="F46" s="161">
        <v>5932</v>
      </c>
      <c r="G46" s="161">
        <v>561</v>
      </c>
      <c r="H46" s="161">
        <v>4245</v>
      </c>
      <c r="I46" s="161" t="s">
        <v>8</v>
      </c>
      <c r="J46" s="161">
        <v>4245</v>
      </c>
      <c r="K46" s="161">
        <v>1018</v>
      </c>
      <c r="L46" s="161">
        <v>8329</v>
      </c>
      <c r="M46" s="161">
        <v>20789</v>
      </c>
      <c r="N46" s="161">
        <v>27006</v>
      </c>
      <c r="O46" s="86"/>
      <c r="P46" s="86"/>
      <c r="Q46" s="86"/>
      <c r="R46" s="86"/>
      <c r="S46" s="86"/>
      <c r="T46" s="86"/>
      <c r="U46" s="86"/>
      <c r="V46" s="86"/>
      <c r="W46" s="86"/>
      <c r="X46" s="86"/>
    </row>
    <row r="47" spans="1:24" s="87" customFormat="1" ht="11.1" customHeight="1">
      <c r="A47" s="69">
        <f>IF(B47&lt;&gt;"",COUNTA($B$20:B47),"")</f>
        <v>28</v>
      </c>
      <c r="B47" s="78" t="s">
        <v>91</v>
      </c>
      <c r="C47" s="161" t="s">
        <v>8</v>
      </c>
      <c r="D47" s="161" t="s">
        <v>8</v>
      </c>
      <c r="E47" s="161" t="s">
        <v>8</v>
      </c>
      <c r="F47" s="161" t="s">
        <v>8</v>
      </c>
      <c r="G47" s="161" t="s">
        <v>8</v>
      </c>
      <c r="H47" s="161" t="s">
        <v>8</v>
      </c>
      <c r="I47" s="161" t="s">
        <v>8</v>
      </c>
      <c r="J47" s="161" t="s">
        <v>8</v>
      </c>
      <c r="K47" s="161" t="s">
        <v>8</v>
      </c>
      <c r="L47" s="161" t="s">
        <v>8</v>
      </c>
      <c r="M47" s="161" t="s">
        <v>8</v>
      </c>
      <c r="N47" s="161" t="s">
        <v>8</v>
      </c>
      <c r="O47" s="86"/>
      <c r="P47" s="86"/>
      <c r="Q47" s="86"/>
      <c r="R47" s="86"/>
      <c r="S47" s="86"/>
      <c r="T47" s="86"/>
      <c r="U47" s="86"/>
      <c r="V47" s="86"/>
      <c r="W47" s="86"/>
      <c r="X47" s="86"/>
    </row>
    <row r="48" spans="1:24" s="87" customFormat="1" ht="11.1" customHeight="1">
      <c r="A48" s="69">
        <f>IF(B48&lt;&gt;"",COUNTA($B$20:B48),"")</f>
        <v>29</v>
      </c>
      <c r="B48" s="78" t="s">
        <v>92</v>
      </c>
      <c r="C48" s="161">
        <v>65426</v>
      </c>
      <c r="D48" s="161">
        <v>13933</v>
      </c>
      <c r="E48" s="161">
        <v>854</v>
      </c>
      <c r="F48" s="161">
        <v>3673</v>
      </c>
      <c r="G48" s="161">
        <v>51</v>
      </c>
      <c r="H48" s="161">
        <v>1778</v>
      </c>
      <c r="I48" s="161">
        <v>71</v>
      </c>
      <c r="J48" s="161">
        <v>1707</v>
      </c>
      <c r="K48" s="161">
        <v>1063</v>
      </c>
      <c r="L48" s="161">
        <v>10039</v>
      </c>
      <c r="M48" s="161">
        <v>33725</v>
      </c>
      <c r="N48" s="161">
        <v>311</v>
      </c>
      <c r="O48" s="86"/>
      <c r="P48" s="86"/>
      <c r="Q48" s="86"/>
      <c r="R48" s="86"/>
      <c r="S48" s="86"/>
      <c r="T48" s="86"/>
      <c r="U48" s="86"/>
      <c r="V48" s="86"/>
      <c r="W48" s="86"/>
      <c r="X48" s="86"/>
    </row>
    <row r="49" spans="1:24" s="87" customFormat="1" ht="11.1" customHeight="1">
      <c r="A49" s="69">
        <f>IF(B49&lt;&gt;"",COUNTA($B$20:B49),"")</f>
        <v>30</v>
      </c>
      <c r="B49" s="78" t="s">
        <v>74</v>
      </c>
      <c r="C49" s="161">
        <v>2474</v>
      </c>
      <c r="D49" s="161">
        <v>279</v>
      </c>
      <c r="E49" s="161">
        <v>405</v>
      </c>
      <c r="F49" s="161" t="s">
        <v>8</v>
      </c>
      <c r="G49" s="161" t="s">
        <v>8</v>
      </c>
      <c r="H49" s="161">
        <v>664</v>
      </c>
      <c r="I49" s="161" t="s">
        <v>8</v>
      </c>
      <c r="J49" s="161">
        <v>664</v>
      </c>
      <c r="K49" s="161" t="s">
        <v>8</v>
      </c>
      <c r="L49" s="161">
        <v>1116</v>
      </c>
      <c r="M49" s="161">
        <v>1</v>
      </c>
      <c r="N49" s="161">
        <v>10</v>
      </c>
      <c r="O49" s="86"/>
      <c r="P49" s="86"/>
      <c r="Q49" s="86"/>
      <c r="R49" s="86"/>
      <c r="S49" s="86"/>
      <c r="T49" s="86"/>
      <c r="U49" s="86"/>
      <c r="V49" s="86"/>
      <c r="W49" s="86"/>
      <c r="X49" s="86"/>
    </row>
    <row r="50" spans="1:24" s="71" customFormat="1" ht="19.149999999999999" customHeight="1">
      <c r="A50" s="70">
        <f>IF(B50&lt;&gt;"",COUNTA($B$20:B50),"")</f>
        <v>31</v>
      </c>
      <c r="B50" s="80" t="s">
        <v>93</v>
      </c>
      <c r="C50" s="162">
        <v>145670</v>
      </c>
      <c r="D50" s="162">
        <v>23487</v>
      </c>
      <c r="E50" s="162">
        <v>5453</v>
      </c>
      <c r="F50" s="162">
        <v>9605</v>
      </c>
      <c r="G50" s="162">
        <v>612</v>
      </c>
      <c r="H50" s="162">
        <v>5359</v>
      </c>
      <c r="I50" s="162">
        <v>71</v>
      </c>
      <c r="J50" s="162">
        <v>5288</v>
      </c>
      <c r="K50" s="162">
        <v>2081</v>
      </c>
      <c r="L50" s="162">
        <v>17252</v>
      </c>
      <c r="M50" s="162">
        <v>54513</v>
      </c>
      <c r="N50" s="162">
        <v>27307</v>
      </c>
      <c r="O50" s="85"/>
      <c r="P50" s="85"/>
      <c r="Q50" s="85"/>
      <c r="R50" s="85"/>
      <c r="S50" s="85"/>
      <c r="T50" s="85"/>
      <c r="U50" s="85"/>
      <c r="V50" s="85"/>
      <c r="W50" s="85"/>
      <c r="X50" s="85"/>
    </row>
    <row r="51" spans="1:24" s="71" customFormat="1" ht="19.149999999999999" customHeight="1">
      <c r="A51" s="70">
        <f>IF(B51&lt;&gt;"",COUNTA($B$20:B51),"")</f>
        <v>32</v>
      </c>
      <c r="B51" s="80" t="s">
        <v>94</v>
      </c>
      <c r="C51" s="162">
        <v>821892</v>
      </c>
      <c r="D51" s="162">
        <v>44170</v>
      </c>
      <c r="E51" s="162">
        <v>20182</v>
      </c>
      <c r="F51" s="162">
        <v>12123</v>
      </c>
      <c r="G51" s="162">
        <v>3189</v>
      </c>
      <c r="H51" s="162">
        <v>229835</v>
      </c>
      <c r="I51" s="162">
        <v>145770</v>
      </c>
      <c r="J51" s="162">
        <v>84065</v>
      </c>
      <c r="K51" s="162">
        <v>7098</v>
      </c>
      <c r="L51" s="162">
        <v>29440</v>
      </c>
      <c r="M51" s="162">
        <v>79081</v>
      </c>
      <c r="N51" s="162">
        <v>396775</v>
      </c>
      <c r="O51" s="85"/>
      <c r="P51" s="85"/>
      <c r="Q51" s="85"/>
      <c r="R51" s="85"/>
      <c r="S51" s="85"/>
      <c r="T51" s="85"/>
      <c r="U51" s="85"/>
      <c r="V51" s="85"/>
      <c r="W51" s="85"/>
      <c r="X51" s="85"/>
    </row>
    <row r="52" spans="1:24" s="71" customFormat="1" ht="19.149999999999999" customHeight="1">
      <c r="A52" s="70">
        <f>IF(B52&lt;&gt;"",COUNTA($B$20:B52),"")</f>
        <v>33</v>
      </c>
      <c r="B52" s="80" t="s">
        <v>95</v>
      </c>
      <c r="C52" s="162">
        <v>51061</v>
      </c>
      <c r="D52" s="162">
        <v>-67132</v>
      </c>
      <c r="E52" s="162">
        <v>-28497</v>
      </c>
      <c r="F52" s="162">
        <v>-69310</v>
      </c>
      <c r="G52" s="162">
        <v>-6887</v>
      </c>
      <c r="H52" s="162">
        <v>-104072</v>
      </c>
      <c r="I52" s="162">
        <v>-18617</v>
      </c>
      <c r="J52" s="162">
        <v>-85456</v>
      </c>
      <c r="K52" s="162">
        <v>-13779</v>
      </c>
      <c r="L52" s="162">
        <v>-45645</v>
      </c>
      <c r="M52" s="162">
        <v>-5606</v>
      </c>
      <c r="N52" s="162">
        <v>391990</v>
      </c>
      <c r="O52" s="85"/>
      <c r="P52" s="85"/>
      <c r="Q52" s="85"/>
      <c r="R52" s="85"/>
      <c r="S52" s="85"/>
      <c r="T52" s="85"/>
      <c r="U52" s="85"/>
      <c r="V52" s="85"/>
      <c r="W52" s="85"/>
      <c r="X52" s="85"/>
    </row>
    <row r="53" spans="1:24" s="87" customFormat="1" ht="24.95" customHeight="1">
      <c r="A53" s="69">
        <f>IF(B53&lt;&gt;"",COUNTA($B$20:B53),"")</f>
        <v>34</v>
      </c>
      <c r="B53" s="81" t="s">
        <v>96</v>
      </c>
      <c r="C53" s="163">
        <v>75024</v>
      </c>
      <c r="D53" s="163">
        <v>-69325</v>
      </c>
      <c r="E53" s="163">
        <v>-17225</v>
      </c>
      <c r="F53" s="163">
        <v>-47109</v>
      </c>
      <c r="G53" s="163">
        <v>-7131</v>
      </c>
      <c r="H53" s="163">
        <v>-98755</v>
      </c>
      <c r="I53" s="163">
        <v>-18081</v>
      </c>
      <c r="J53" s="163">
        <v>-80674</v>
      </c>
      <c r="K53" s="163">
        <v>-11849</v>
      </c>
      <c r="L53" s="163">
        <v>-33106</v>
      </c>
      <c r="M53" s="163">
        <v>-5152</v>
      </c>
      <c r="N53" s="163">
        <v>364676</v>
      </c>
      <c r="O53" s="86"/>
      <c r="P53" s="86"/>
      <c r="Q53" s="86"/>
      <c r="R53" s="86"/>
      <c r="S53" s="86"/>
      <c r="T53" s="86"/>
      <c r="U53" s="86"/>
      <c r="V53" s="86"/>
      <c r="W53" s="86"/>
      <c r="X53" s="86"/>
    </row>
    <row r="54" spans="1:24" s="87" customFormat="1" ht="15" customHeight="1">
      <c r="A54" s="69">
        <f>IF(B54&lt;&gt;"",COUNTA($B$20:B54),"")</f>
        <v>35</v>
      </c>
      <c r="B54" s="78" t="s">
        <v>97</v>
      </c>
      <c r="C54" s="161">
        <v>16040</v>
      </c>
      <c r="D54" s="161" t="s">
        <v>8</v>
      </c>
      <c r="E54" s="161" t="s">
        <v>8</v>
      </c>
      <c r="F54" s="161" t="s">
        <v>8</v>
      </c>
      <c r="G54" s="161" t="s">
        <v>8</v>
      </c>
      <c r="H54" s="161" t="s">
        <v>8</v>
      </c>
      <c r="I54" s="161" t="s">
        <v>8</v>
      </c>
      <c r="J54" s="161" t="s">
        <v>8</v>
      </c>
      <c r="K54" s="161" t="s">
        <v>8</v>
      </c>
      <c r="L54" s="161" t="s">
        <v>8</v>
      </c>
      <c r="M54" s="161" t="s">
        <v>8</v>
      </c>
      <c r="N54" s="161">
        <v>16040</v>
      </c>
      <c r="O54" s="86"/>
      <c r="P54" s="86"/>
      <c r="Q54" s="86"/>
      <c r="R54" s="86"/>
      <c r="S54" s="86"/>
      <c r="T54" s="86"/>
      <c r="U54" s="86"/>
      <c r="V54" s="86"/>
      <c r="W54" s="86"/>
      <c r="X54" s="86"/>
    </row>
    <row r="55" spans="1:24" ht="11.1" customHeight="1">
      <c r="A55" s="69">
        <f>IF(B55&lt;&gt;"",COUNTA($B$20:B55),"")</f>
        <v>36</v>
      </c>
      <c r="B55" s="78" t="s">
        <v>98</v>
      </c>
      <c r="C55" s="161">
        <v>21392</v>
      </c>
      <c r="D55" s="161">
        <v>203</v>
      </c>
      <c r="E55" s="161">
        <v>7</v>
      </c>
      <c r="F55" s="161">
        <v>264</v>
      </c>
      <c r="G55" s="161" t="s">
        <v>8</v>
      </c>
      <c r="H55" s="161">
        <v>65</v>
      </c>
      <c r="I55" s="161" t="s">
        <v>8</v>
      </c>
      <c r="J55" s="161">
        <v>65</v>
      </c>
      <c r="K55" s="161" t="s">
        <v>8</v>
      </c>
      <c r="L55" s="161">
        <v>102</v>
      </c>
      <c r="M55" s="161">
        <v>5</v>
      </c>
      <c r="N55" s="161">
        <v>20747</v>
      </c>
    </row>
    <row r="56" spans="1:24" s="74" customFormat="1" ht="20.100000000000001" customHeight="1">
      <c r="A56" s="69" t="str">
        <f>IF(B56&lt;&gt;"",COUNTA($B$20:B56),"")</f>
        <v/>
      </c>
      <c r="B56" s="78"/>
      <c r="C56" s="229" t="s">
        <v>53</v>
      </c>
      <c r="D56" s="230"/>
      <c r="E56" s="230"/>
      <c r="F56" s="230"/>
      <c r="G56" s="230"/>
      <c r="H56" s="230" t="s">
        <v>53</v>
      </c>
      <c r="I56" s="230"/>
      <c r="J56" s="230"/>
      <c r="K56" s="230"/>
      <c r="L56" s="230"/>
      <c r="M56" s="230"/>
      <c r="N56" s="230"/>
    </row>
    <row r="57" spans="1:24" s="71" customFormat="1" ht="11.1" customHeight="1">
      <c r="A57" s="69">
        <f>IF(B57&lt;&gt;"",COUNTA($B$20:B57),"")</f>
        <v>37</v>
      </c>
      <c r="B57" s="78" t="s">
        <v>70</v>
      </c>
      <c r="C57" s="164">
        <v>724.97</v>
      </c>
      <c r="D57" s="164">
        <v>264.7</v>
      </c>
      <c r="E57" s="164">
        <v>89.42</v>
      </c>
      <c r="F57" s="164">
        <v>40.43</v>
      </c>
      <c r="G57" s="164">
        <v>23.89</v>
      </c>
      <c r="H57" s="164">
        <v>174.61</v>
      </c>
      <c r="I57" s="164">
        <v>69.94</v>
      </c>
      <c r="J57" s="164">
        <v>104.68</v>
      </c>
      <c r="K57" s="164">
        <v>27.21</v>
      </c>
      <c r="L57" s="164">
        <v>71.239999999999995</v>
      </c>
      <c r="M57" s="164">
        <v>33.47</v>
      </c>
      <c r="N57" s="164" t="s">
        <v>8</v>
      </c>
      <c r="O57" s="85"/>
      <c r="P57" s="85"/>
      <c r="Q57" s="85"/>
      <c r="R57" s="85"/>
      <c r="S57" s="85"/>
      <c r="T57" s="85"/>
      <c r="U57" s="85"/>
      <c r="V57" s="85"/>
      <c r="W57" s="85"/>
      <c r="X57" s="85"/>
    </row>
    <row r="58" spans="1:24" s="71" customFormat="1" ht="11.1" customHeight="1">
      <c r="A58" s="69">
        <f>IF(B58&lt;&gt;"",COUNTA($B$20:B58),"")</f>
        <v>38</v>
      </c>
      <c r="B58" s="78" t="s">
        <v>71</v>
      </c>
      <c r="C58" s="164">
        <v>497.03</v>
      </c>
      <c r="D58" s="164">
        <v>106.59</v>
      </c>
      <c r="E58" s="164">
        <v>33.35</v>
      </c>
      <c r="F58" s="164">
        <v>135.74</v>
      </c>
      <c r="G58" s="164">
        <v>11.41</v>
      </c>
      <c r="H58" s="164">
        <v>74.47</v>
      </c>
      <c r="I58" s="164">
        <v>58.14</v>
      </c>
      <c r="J58" s="164">
        <v>16.329999999999998</v>
      </c>
      <c r="K58" s="164">
        <v>20.96</v>
      </c>
      <c r="L58" s="164">
        <v>78.099999999999994</v>
      </c>
      <c r="M58" s="164">
        <v>36.409999999999997</v>
      </c>
      <c r="N58" s="164" t="s">
        <v>8</v>
      </c>
      <c r="O58" s="85"/>
      <c r="P58" s="85"/>
      <c r="Q58" s="85"/>
      <c r="R58" s="85"/>
      <c r="S58" s="85"/>
      <c r="T58" s="85"/>
      <c r="U58" s="85"/>
      <c r="V58" s="85"/>
      <c r="W58" s="85"/>
      <c r="X58" s="85"/>
    </row>
    <row r="59" spans="1:24" s="71" customFormat="1" ht="21.6" customHeight="1">
      <c r="A59" s="69">
        <f>IF(B59&lt;&gt;"",COUNTA($B$20:B59),"")</f>
        <v>39</v>
      </c>
      <c r="B59" s="79" t="s">
        <v>628</v>
      </c>
      <c r="C59" s="164">
        <v>687.91</v>
      </c>
      <c r="D59" s="164" t="s">
        <v>8</v>
      </c>
      <c r="E59" s="164" t="s">
        <v>8</v>
      </c>
      <c r="F59" s="164" t="s">
        <v>8</v>
      </c>
      <c r="G59" s="164" t="s">
        <v>8</v>
      </c>
      <c r="H59" s="164">
        <v>687.91</v>
      </c>
      <c r="I59" s="164">
        <v>569.88</v>
      </c>
      <c r="J59" s="164">
        <v>118.03</v>
      </c>
      <c r="K59" s="164" t="s">
        <v>8</v>
      </c>
      <c r="L59" s="164" t="s">
        <v>8</v>
      </c>
      <c r="M59" s="164" t="s">
        <v>8</v>
      </c>
      <c r="N59" s="164" t="s">
        <v>8</v>
      </c>
      <c r="O59" s="85"/>
      <c r="P59" s="85"/>
      <c r="Q59" s="85"/>
      <c r="R59" s="85"/>
      <c r="S59" s="85"/>
      <c r="T59" s="85"/>
      <c r="U59" s="85"/>
      <c r="V59" s="85"/>
      <c r="W59" s="85"/>
      <c r="X59" s="85"/>
    </row>
    <row r="60" spans="1:24" s="71" customFormat="1" ht="11.1" customHeight="1">
      <c r="A60" s="69">
        <f>IF(B60&lt;&gt;"",COUNTA($B$20:B60),"")</f>
        <v>40</v>
      </c>
      <c r="B60" s="78" t="s">
        <v>72</v>
      </c>
      <c r="C60" s="164">
        <v>4.63</v>
      </c>
      <c r="D60" s="164">
        <v>0.39</v>
      </c>
      <c r="E60" s="164" t="s">
        <v>8</v>
      </c>
      <c r="F60" s="164">
        <v>0.06</v>
      </c>
      <c r="G60" s="164" t="s">
        <v>8</v>
      </c>
      <c r="H60" s="164">
        <v>0.02</v>
      </c>
      <c r="I60" s="164" t="s">
        <v>8</v>
      </c>
      <c r="J60" s="164">
        <v>0.02</v>
      </c>
      <c r="K60" s="164" t="s">
        <v>8</v>
      </c>
      <c r="L60" s="164">
        <v>0.03</v>
      </c>
      <c r="M60" s="164" t="s">
        <v>8</v>
      </c>
      <c r="N60" s="164">
        <v>4.12</v>
      </c>
      <c r="O60" s="85"/>
      <c r="P60" s="85"/>
      <c r="Q60" s="85"/>
      <c r="R60" s="85"/>
      <c r="S60" s="85"/>
      <c r="T60" s="85"/>
      <c r="U60" s="85"/>
      <c r="V60" s="85"/>
      <c r="W60" s="85"/>
      <c r="X60" s="85"/>
    </row>
    <row r="61" spans="1:24" s="71" customFormat="1" ht="11.1" customHeight="1">
      <c r="A61" s="69">
        <f>IF(B61&lt;&gt;"",COUNTA($B$20:B61),"")</f>
        <v>41</v>
      </c>
      <c r="B61" s="78" t="s">
        <v>73</v>
      </c>
      <c r="C61" s="164">
        <v>1756.63</v>
      </c>
      <c r="D61" s="164">
        <v>85.09</v>
      </c>
      <c r="E61" s="164">
        <v>23.39</v>
      </c>
      <c r="F61" s="164">
        <v>109.24</v>
      </c>
      <c r="G61" s="164">
        <v>9.1</v>
      </c>
      <c r="H61" s="164">
        <v>774.98</v>
      </c>
      <c r="I61" s="164">
        <v>46.07</v>
      </c>
      <c r="J61" s="164">
        <v>728.9</v>
      </c>
      <c r="K61" s="164">
        <v>29.5</v>
      </c>
      <c r="L61" s="164">
        <v>56.64</v>
      </c>
      <c r="M61" s="164">
        <v>65.34</v>
      </c>
      <c r="N61" s="164">
        <v>603.35</v>
      </c>
      <c r="O61" s="85"/>
      <c r="P61" s="85"/>
      <c r="Q61" s="85"/>
      <c r="R61" s="85"/>
      <c r="S61" s="85"/>
      <c r="T61" s="85"/>
      <c r="U61" s="85"/>
      <c r="V61" s="85"/>
      <c r="W61" s="85"/>
      <c r="X61" s="85"/>
    </row>
    <row r="62" spans="1:24" s="71" customFormat="1" ht="11.1" customHeight="1">
      <c r="A62" s="69">
        <f>IF(B62&lt;&gt;"",COUNTA($B$20:B62),"")</f>
        <v>42</v>
      </c>
      <c r="B62" s="78" t="s">
        <v>74</v>
      </c>
      <c r="C62" s="164">
        <v>942.29</v>
      </c>
      <c r="D62" s="164">
        <v>48.22</v>
      </c>
      <c r="E62" s="164">
        <v>1.1100000000000001</v>
      </c>
      <c r="F62" s="164">
        <v>60.21</v>
      </c>
      <c r="G62" s="164">
        <v>0.34</v>
      </c>
      <c r="H62" s="164">
        <v>244.81</v>
      </c>
      <c r="I62" s="164">
        <v>0.62</v>
      </c>
      <c r="J62" s="164">
        <v>244.2</v>
      </c>
      <c r="K62" s="164">
        <v>1.1200000000000001</v>
      </c>
      <c r="L62" s="164">
        <v>0.41</v>
      </c>
      <c r="M62" s="164">
        <v>0.32</v>
      </c>
      <c r="N62" s="164">
        <v>585.73</v>
      </c>
      <c r="O62" s="85"/>
      <c r="P62" s="85"/>
      <c r="Q62" s="85"/>
      <c r="R62" s="85"/>
      <c r="S62" s="85"/>
      <c r="T62" s="85"/>
      <c r="U62" s="85"/>
      <c r="V62" s="85"/>
      <c r="W62" s="85"/>
      <c r="X62" s="85"/>
    </row>
    <row r="63" spans="1:24" s="71" customFormat="1" ht="19.149999999999999" customHeight="1">
      <c r="A63" s="70">
        <f>IF(B63&lt;&gt;"",COUNTA($B$20:B63),"")</f>
        <v>43</v>
      </c>
      <c r="B63" s="80" t="s">
        <v>75</v>
      </c>
      <c r="C63" s="165">
        <v>2728.88</v>
      </c>
      <c r="D63" s="165">
        <v>408.55</v>
      </c>
      <c r="E63" s="165">
        <v>145.04</v>
      </c>
      <c r="F63" s="165">
        <v>225.26</v>
      </c>
      <c r="G63" s="165">
        <v>44.06</v>
      </c>
      <c r="H63" s="165">
        <v>1467.17</v>
      </c>
      <c r="I63" s="165">
        <v>743.41</v>
      </c>
      <c r="J63" s="165">
        <v>723.76</v>
      </c>
      <c r="K63" s="165">
        <v>76.56</v>
      </c>
      <c r="L63" s="165">
        <v>205.59</v>
      </c>
      <c r="M63" s="165">
        <v>134.9</v>
      </c>
      <c r="N63" s="165">
        <v>21.75</v>
      </c>
      <c r="O63" s="85"/>
      <c r="P63" s="85"/>
      <c r="Q63" s="85"/>
      <c r="R63" s="85"/>
      <c r="S63" s="85"/>
      <c r="T63" s="85"/>
      <c r="U63" s="85"/>
      <c r="V63" s="85"/>
      <c r="W63" s="85"/>
      <c r="X63" s="85"/>
    </row>
    <row r="64" spans="1:24" s="71" customFormat="1" ht="21.6" customHeight="1">
      <c r="A64" s="69">
        <f>IF(B64&lt;&gt;"",COUNTA($B$20:B64),"")</f>
        <v>44</v>
      </c>
      <c r="B64" s="79" t="s">
        <v>76</v>
      </c>
      <c r="C64" s="164">
        <v>740.84</v>
      </c>
      <c r="D64" s="164">
        <v>97.65</v>
      </c>
      <c r="E64" s="164">
        <v>74.75</v>
      </c>
      <c r="F64" s="164">
        <v>142.33000000000001</v>
      </c>
      <c r="G64" s="164">
        <v>1.38</v>
      </c>
      <c r="H64" s="164">
        <v>34.770000000000003</v>
      </c>
      <c r="I64" s="164">
        <v>2.2200000000000002</v>
      </c>
      <c r="J64" s="164">
        <v>32.56</v>
      </c>
      <c r="K64" s="164">
        <v>18.190000000000001</v>
      </c>
      <c r="L64" s="164">
        <v>123.81</v>
      </c>
      <c r="M64" s="164">
        <v>247.97</v>
      </c>
      <c r="N64" s="164" t="s">
        <v>8</v>
      </c>
      <c r="O64" s="85"/>
      <c r="P64" s="85"/>
      <c r="Q64" s="85"/>
      <c r="R64" s="85"/>
      <c r="S64" s="85"/>
      <c r="T64" s="85"/>
      <c r="U64" s="85"/>
      <c r="V64" s="85"/>
      <c r="W64" s="85"/>
      <c r="X64" s="85"/>
    </row>
    <row r="65" spans="1:24" s="71" customFormat="1" ht="11.1" customHeight="1">
      <c r="A65" s="69">
        <f>IF(B65&lt;&gt;"",COUNTA($B$20:B65),"")</f>
        <v>45</v>
      </c>
      <c r="B65" s="78" t="s">
        <v>77</v>
      </c>
      <c r="C65" s="164">
        <v>370.34</v>
      </c>
      <c r="D65" s="164">
        <v>43.75</v>
      </c>
      <c r="E65" s="164">
        <v>41.81</v>
      </c>
      <c r="F65" s="164">
        <v>114.5</v>
      </c>
      <c r="G65" s="164">
        <v>0.23</v>
      </c>
      <c r="H65" s="164">
        <v>30.84</v>
      </c>
      <c r="I65" s="164">
        <v>2.1800000000000002</v>
      </c>
      <c r="J65" s="164">
        <v>28.66</v>
      </c>
      <c r="K65" s="164">
        <v>7.22</v>
      </c>
      <c r="L65" s="164">
        <v>112.25</v>
      </c>
      <c r="M65" s="164">
        <v>19.72</v>
      </c>
      <c r="N65" s="164" t="s">
        <v>8</v>
      </c>
      <c r="O65" s="85"/>
      <c r="P65" s="85"/>
      <c r="Q65" s="85"/>
      <c r="R65" s="85"/>
      <c r="S65" s="85"/>
      <c r="T65" s="85"/>
      <c r="U65" s="85"/>
      <c r="V65" s="85"/>
      <c r="W65" s="85"/>
      <c r="X65" s="85"/>
    </row>
    <row r="66" spans="1:24" s="71" customFormat="1" ht="11.1" customHeight="1">
      <c r="A66" s="69">
        <f>IF(B66&lt;&gt;"",COUNTA($B$20:B66),"")</f>
        <v>46</v>
      </c>
      <c r="B66" s="78" t="s">
        <v>78</v>
      </c>
      <c r="C66" s="164" t="s">
        <v>8</v>
      </c>
      <c r="D66" s="164" t="s">
        <v>8</v>
      </c>
      <c r="E66" s="164" t="s">
        <v>8</v>
      </c>
      <c r="F66" s="164" t="s">
        <v>8</v>
      </c>
      <c r="G66" s="164" t="s">
        <v>8</v>
      </c>
      <c r="H66" s="164" t="s">
        <v>8</v>
      </c>
      <c r="I66" s="164" t="s">
        <v>8</v>
      </c>
      <c r="J66" s="164" t="s">
        <v>8</v>
      </c>
      <c r="K66" s="164" t="s">
        <v>8</v>
      </c>
      <c r="L66" s="164" t="s">
        <v>8</v>
      </c>
      <c r="M66" s="164" t="s">
        <v>8</v>
      </c>
      <c r="N66" s="164" t="s">
        <v>8</v>
      </c>
      <c r="O66" s="85"/>
      <c r="P66" s="85"/>
      <c r="Q66" s="85"/>
      <c r="R66" s="85"/>
      <c r="S66" s="85"/>
      <c r="T66" s="85"/>
      <c r="U66" s="85"/>
      <c r="V66" s="85"/>
      <c r="W66" s="85"/>
      <c r="X66" s="85"/>
    </row>
    <row r="67" spans="1:24" s="71" customFormat="1" ht="11.1" customHeight="1">
      <c r="A67" s="69">
        <f>IF(B67&lt;&gt;"",COUNTA($B$20:B67),"")</f>
        <v>47</v>
      </c>
      <c r="B67" s="78" t="s">
        <v>79</v>
      </c>
      <c r="C67" s="164">
        <v>40.369999999999997</v>
      </c>
      <c r="D67" s="164">
        <v>0.27</v>
      </c>
      <c r="E67" s="164">
        <v>3.01</v>
      </c>
      <c r="F67" s="164">
        <v>2.04</v>
      </c>
      <c r="G67" s="164">
        <v>0.3</v>
      </c>
      <c r="H67" s="164">
        <v>16.7</v>
      </c>
      <c r="I67" s="164">
        <v>0.54</v>
      </c>
      <c r="J67" s="164">
        <v>16.16</v>
      </c>
      <c r="K67" s="164">
        <v>0.02</v>
      </c>
      <c r="L67" s="164">
        <v>16.48</v>
      </c>
      <c r="M67" s="164">
        <v>1.53</v>
      </c>
      <c r="N67" s="164">
        <v>0.01</v>
      </c>
      <c r="O67" s="85"/>
      <c r="P67" s="85"/>
      <c r="Q67" s="85"/>
      <c r="R67" s="85"/>
      <c r="S67" s="85"/>
      <c r="T67" s="85"/>
      <c r="U67" s="85"/>
      <c r="V67" s="85"/>
      <c r="W67" s="85"/>
      <c r="X67" s="85"/>
    </row>
    <row r="68" spans="1:24" s="71" customFormat="1" ht="11.1" customHeight="1">
      <c r="A68" s="69">
        <f>IF(B68&lt;&gt;"",COUNTA($B$20:B68),"")</f>
        <v>48</v>
      </c>
      <c r="B68" s="78" t="s">
        <v>74</v>
      </c>
      <c r="C68" s="164">
        <v>11.23</v>
      </c>
      <c r="D68" s="164">
        <v>1.27</v>
      </c>
      <c r="E68" s="164">
        <v>1.84</v>
      </c>
      <c r="F68" s="164" t="s">
        <v>8</v>
      </c>
      <c r="G68" s="164" t="s">
        <v>8</v>
      </c>
      <c r="H68" s="164">
        <v>3.01</v>
      </c>
      <c r="I68" s="164" t="s">
        <v>8</v>
      </c>
      <c r="J68" s="164">
        <v>3.01</v>
      </c>
      <c r="K68" s="164" t="s">
        <v>8</v>
      </c>
      <c r="L68" s="164">
        <v>5.0599999999999996</v>
      </c>
      <c r="M68" s="164" t="s">
        <v>8</v>
      </c>
      <c r="N68" s="164">
        <v>0.05</v>
      </c>
      <c r="O68" s="85"/>
      <c r="P68" s="85"/>
      <c r="Q68" s="85"/>
      <c r="R68" s="85"/>
      <c r="S68" s="85"/>
      <c r="T68" s="85"/>
      <c r="U68" s="85"/>
      <c r="V68" s="85"/>
      <c r="W68" s="85"/>
      <c r="X68" s="85"/>
    </row>
    <row r="69" spans="1:24" s="71" customFormat="1" ht="19.149999999999999" customHeight="1">
      <c r="A69" s="70">
        <f>IF(B69&lt;&gt;"",COUNTA($B$20:B69),"")</f>
        <v>49</v>
      </c>
      <c r="B69" s="80" t="s">
        <v>80</v>
      </c>
      <c r="C69" s="165">
        <v>769.98</v>
      </c>
      <c r="D69" s="165">
        <v>96.66</v>
      </c>
      <c r="E69" s="165">
        <v>75.92</v>
      </c>
      <c r="F69" s="165">
        <v>144.37</v>
      </c>
      <c r="G69" s="165">
        <v>1.67</v>
      </c>
      <c r="H69" s="165">
        <v>48.46</v>
      </c>
      <c r="I69" s="165">
        <v>2.75</v>
      </c>
      <c r="J69" s="165">
        <v>45.71</v>
      </c>
      <c r="K69" s="165">
        <v>18.21</v>
      </c>
      <c r="L69" s="165">
        <v>135.22</v>
      </c>
      <c r="M69" s="165">
        <v>249.5</v>
      </c>
      <c r="N69" s="165">
        <v>-0.03</v>
      </c>
      <c r="O69" s="85"/>
      <c r="P69" s="85"/>
      <c r="Q69" s="85"/>
      <c r="R69" s="85"/>
      <c r="S69" s="85"/>
      <c r="T69" s="85"/>
      <c r="U69" s="85"/>
      <c r="V69" s="85"/>
      <c r="W69" s="85"/>
      <c r="X69" s="85"/>
    </row>
    <row r="70" spans="1:24" s="71" customFormat="1" ht="19.149999999999999" customHeight="1">
      <c r="A70" s="70">
        <f>IF(B70&lt;&gt;"",COUNTA($B$20:B70),"")</f>
        <v>50</v>
      </c>
      <c r="B70" s="80" t="s">
        <v>81</v>
      </c>
      <c r="C70" s="165">
        <v>3498.86</v>
      </c>
      <c r="D70" s="165">
        <v>505.21</v>
      </c>
      <c r="E70" s="165">
        <v>220.96</v>
      </c>
      <c r="F70" s="165">
        <v>369.63</v>
      </c>
      <c r="G70" s="165">
        <v>45.74</v>
      </c>
      <c r="H70" s="165">
        <v>1515.63</v>
      </c>
      <c r="I70" s="165">
        <v>746.16</v>
      </c>
      <c r="J70" s="165">
        <v>769.47</v>
      </c>
      <c r="K70" s="165">
        <v>94.76</v>
      </c>
      <c r="L70" s="165">
        <v>340.81</v>
      </c>
      <c r="M70" s="165">
        <v>384.4</v>
      </c>
      <c r="N70" s="165">
        <v>21.72</v>
      </c>
      <c r="O70" s="85"/>
      <c r="P70" s="85"/>
      <c r="Q70" s="85"/>
      <c r="R70" s="85"/>
      <c r="S70" s="85"/>
      <c r="T70" s="85"/>
      <c r="U70" s="85"/>
      <c r="V70" s="85"/>
      <c r="W70" s="85"/>
      <c r="X70" s="85"/>
    </row>
    <row r="71" spans="1:24" s="71" customFormat="1" ht="11.1" customHeight="1">
      <c r="A71" s="69">
        <f>IF(B71&lt;&gt;"",COUNTA($B$20:B71),"")</f>
        <v>51</v>
      </c>
      <c r="B71" s="78" t="s">
        <v>82</v>
      </c>
      <c r="C71" s="164">
        <v>952.63</v>
      </c>
      <c r="D71" s="164" t="s">
        <v>8</v>
      </c>
      <c r="E71" s="164" t="s">
        <v>8</v>
      </c>
      <c r="F71" s="164" t="s">
        <v>8</v>
      </c>
      <c r="G71" s="164" t="s">
        <v>8</v>
      </c>
      <c r="H71" s="164" t="s">
        <v>8</v>
      </c>
      <c r="I71" s="164" t="s">
        <v>8</v>
      </c>
      <c r="J71" s="164" t="s">
        <v>8</v>
      </c>
      <c r="K71" s="164" t="s">
        <v>8</v>
      </c>
      <c r="L71" s="164" t="s">
        <v>8</v>
      </c>
      <c r="M71" s="164" t="s">
        <v>8</v>
      </c>
      <c r="N71" s="164">
        <v>952.63</v>
      </c>
      <c r="O71" s="85"/>
      <c r="P71" s="85"/>
      <c r="Q71" s="85"/>
      <c r="R71" s="85"/>
      <c r="S71" s="85"/>
      <c r="T71" s="85"/>
      <c r="U71" s="85"/>
      <c r="V71" s="85"/>
      <c r="W71" s="85"/>
      <c r="X71" s="85"/>
    </row>
    <row r="72" spans="1:24" s="71" customFormat="1" ht="11.1" customHeight="1">
      <c r="A72" s="69">
        <f>IF(B72&lt;&gt;"",COUNTA($B$20:B72),"")</f>
        <v>52</v>
      </c>
      <c r="B72" s="78" t="s">
        <v>83</v>
      </c>
      <c r="C72" s="164">
        <v>349.08</v>
      </c>
      <c r="D72" s="164" t="s">
        <v>8</v>
      </c>
      <c r="E72" s="164" t="s">
        <v>8</v>
      </c>
      <c r="F72" s="164" t="s">
        <v>8</v>
      </c>
      <c r="G72" s="164" t="s">
        <v>8</v>
      </c>
      <c r="H72" s="164" t="s">
        <v>8</v>
      </c>
      <c r="I72" s="164" t="s">
        <v>8</v>
      </c>
      <c r="J72" s="164" t="s">
        <v>8</v>
      </c>
      <c r="K72" s="164" t="s">
        <v>8</v>
      </c>
      <c r="L72" s="164" t="s">
        <v>8</v>
      </c>
      <c r="M72" s="164" t="s">
        <v>8</v>
      </c>
      <c r="N72" s="164">
        <v>349.08</v>
      </c>
      <c r="O72" s="85"/>
      <c r="P72" s="85"/>
      <c r="Q72" s="85"/>
      <c r="R72" s="85"/>
      <c r="S72" s="85"/>
      <c r="T72" s="85"/>
      <c r="U72" s="85"/>
      <c r="V72" s="85"/>
      <c r="W72" s="85"/>
      <c r="X72" s="85"/>
    </row>
    <row r="73" spans="1:24" s="71" customFormat="1" ht="11.1" customHeight="1">
      <c r="A73" s="69">
        <f>IF(B73&lt;&gt;"",COUNTA($B$20:B73),"")</f>
        <v>53</v>
      </c>
      <c r="B73" s="78" t="s">
        <v>99</v>
      </c>
      <c r="C73" s="164">
        <v>417.8</v>
      </c>
      <c r="D73" s="164" t="s">
        <v>8</v>
      </c>
      <c r="E73" s="164" t="s">
        <v>8</v>
      </c>
      <c r="F73" s="164" t="s">
        <v>8</v>
      </c>
      <c r="G73" s="164" t="s">
        <v>8</v>
      </c>
      <c r="H73" s="164" t="s">
        <v>8</v>
      </c>
      <c r="I73" s="164" t="s">
        <v>8</v>
      </c>
      <c r="J73" s="164" t="s">
        <v>8</v>
      </c>
      <c r="K73" s="164" t="s">
        <v>8</v>
      </c>
      <c r="L73" s="164" t="s">
        <v>8</v>
      </c>
      <c r="M73" s="164" t="s">
        <v>8</v>
      </c>
      <c r="N73" s="164">
        <v>417.8</v>
      </c>
      <c r="O73" s="85"/>
      <c r="P73" s="85"/>
      <c r="Q73" s="85"/>
      <c r="R73" s="85"/>
      <c r="S73" s="85"/>
      <c r="T73" s="85"/>
      <c r="U73" s="85"/>
      <c r="V73" s="85"/>
      <c r="W73" s="85"/>
      <c r="X73" s="85"/>
    </row>
    <row r="74" spans="1:24" s="71" customFormat="1" ht="11.1" customHeight="1">
      <c r="A74" s="69">
        <f>IF(B74&lt;&gt;"",COUNTA($B$20:B74),"")</f>
        <v>54</v>
      </c>
      <c r="B74" s="78" t="s">
        <v>100</v>
      </c>
      <c r="C74" s="164">
        <v>115.67</v>
      </c>
      <c r="D74" s="164" t="s">
        <v>8</v>
      </c>
      <c r="E74" s="164" t="s">
        <v>8</v>
      </c>
      <c r="F74" s="164" t="s">
        <v>8</v>
      </c>
      <c r="G74" s="164" t="s">
        <v>8</v>
      </c>
      <c r="H74" s="164" t="s">
        <v>8</v>
      </c>
      <c r="I74" s="164" t="s">
        <v>8</v>
      </c>
      <c r="J74" s="164" t="s">
        <v>8</v>
      </c>
      <c r="K74" s="164" t="s">
        <v>8</v>
      </c>
      <c r="L74" s="164" t="s">
        <v>8</v>
      </c>
      <c r="M74" s="164" t="s">
        <v>8</v>
      </c>
      <c r="N74" s="164">
        <v>115.67</v>
      </c>
      <c r="O74" s="85"/>
      <c r="P74" s="85"/>
      <c r="Q74" s="85"/>
      <c r="R74" s="85"/>
      <c r="S74" s="85"/>
      <c r="T74" s="85"/>
      <c r="U74" s="85"/>
      <c r="V74" s="85"/>
      <c r="W74" s="85"/>
      <c r="X74" s="85"/>
    </row>
    <row r="75" spans="1:24" s="71" customFormat="1" ht="11.1" customHeight="1">
      <c r="A75" s="69">
        <f>IF(B75&lt;&gt;"",COUNTA($B$20:B75),"")</f>
        <v>55</v>
      </c>
      <c r="B75" s="78" t="s">
        <v>27</v>
      </c>
      <c r="C75" s="164">
        <v>503.13</v>
      </c>
      <c r="D75" s="164" t="s">
        <v>8</v>
      </c>
      <c r="E75" s="164" t="s">
        <v>8</v>
      </c>
      <c r="F75" s="164" t="s">
        <v>8</v>
      </c>
      <c r="G75" s="164" t="s">
        <v>8</v>
      </c>
      <c r="H75" s="164" t="s">
        <v>8</v>
      </c>
      <c r="I75" s="164" t="s">
        <v>8</v>
      </c>
      <c r="J75" s="164" t="s">
        <v>8</v>
      </c>
      <c r="K75" s="164" t="s">
        <v>8</v>
      </c>
      <c r="L75" s="164" t="s">
        <v>8</v>
      </c>
      <c r="M75" s="164" t="s">
        <v>8</v>
      </c>
      <c r="N75" s="164">
        <v>503.13</v>
      </c>
      <c r="O75" s="85"/>
      <c r="P75" s="85"/>
      <c r="Q75" s="85"/>
      <c r="R75" s="85"/>
      <c r="S75" s="85"/>
      <c r="T75" s="85"/>
      <c r="U75" s="85"/>
      <c r="V75" s="85"/>
      <c r="W75" s="85"/>
      <c r="X75" s="85"/>
    </row>
    <row r="76" spans="1:24" s="71" customFormat="1" ht="21.6" customHeight="1">
      <c r="A76" s="69">
        <f>IF(B76&lt;&gt;"",COUNTA($B$20:B76),"")</f>
        <v>56</v>
      </c>
      <c r="B76" s="79" t="s">
        <v>84</v>
      </c>
      <c r="C76" s="164">
        <v>204.32</v>
      </c>
      <c r="D76" s="164" t="s">
        <v>8</v>
      </c>
      <c r="E76" s="164" t="s">
        <v>8</v>
      </c>
      <c r="F76" s="164" t="s">
        <v>8</v>
      </c>
      <c r="G76" s="164" t="s">
        <v>8</v>
      </c>
      <c r="H76" s="164" t="s">
        <v>8</v>
      </c>
      <c r="I76" s="164" t="s">
        <v>8</v>
      </c>
      <c r="J76" s="164" t="s">
        <v>8</v>
      </c>
      <c r="K76" s="164" t="s">
        <v>8</v>
      </c>
      <c r="L76" s="164" t="s">
        <v>8</v>
      </c>
      <c r="M76" s="164" t="s">
        <v>8</v>
      </c>
      <c r="N76" s="164">
        <v>204.32</v>
      </c>
      <c r="O76" s="85"/>
      <c r="P76" s="85"/>
      <c r="Q76" s="85"/>
      <c r="R76" s="85"/>
      <c r="S76" s="85"/>
      <c r="T76" s="85"/>
      <c r="U76" s="85"/>
      <c r="V76" s="85"/>
      <c r="W76" s="85"/>
      <c r="X76" s="85"/>
    </row>
    <row r="77" spans="1:24" s="71" customFormat="1" ht="21.6" customHeight="1">
      <c r="A77" s="69">
        <f>IF(B77&lt;&gt;"",COUNTA($B$20:B77),"")</f>
        <v>57</v>
      </c>
      <c r="B77" s="79" t="s">
        <v>85</v>
      </c>
      <c r="C77" s="164">
        <v>667.57</v>
      </c>
      <c r="D77" s="164">
        <v>2.37</v>
      </c>
      <c r="E77" s="164">
        <v>1.24</v>
      </c>
      <c r="F77" s="164">
        <v>2.52</v>
      </c>
      <c r="G77" s="164">
        <v>5.38</v>
      </c>
      <c r="H77" s="164">
        <v>650</v>
      </c>
      <c r="I77" s="164">
        <v>328.97</v>
      </c>
      <c r="J77" s="164">
        <v>321.02999999999997</v>
      </c>
      <c r="K77" s="164">
        <v>0.06</v>
      </c>
      <c r="L77" s="164">
        <v>4.8</v>
      </c>
      <c r="M77" s="164">
        <v>1.2</v>
      </c>
      <c r="N77" s="164" t="s">
        <v>8</v>
      </c>
      <c r="O77" s="85"/>
      <c r="P77" s="85"/>
      <c r="Q77" s="85"/>
      <c r="R77" s="85"/>
      <c r="S77" s="85"/>
      <c r="T77" s="85"/>
      <c r="U77" s="85"/>
      <c r="V77" s="85"/>
      <c r="W77" s="85"/>
      <c r="X77" s="85"/>
    </row>
    <row r="78" spans="1:24" s="71" customFormat="1" ht="21.6" customHeight="1">
      <c r="A78" s="69">
        <f>IF(B78&lt;&gt;"",COUNTA($B$20:B78),"")</f>
        <v>58</v>
      </c>
      <c r="B78" s="79" t="s">
        <v>86</v>
      </c>
      <c r="C78" s="164">
        <v>86.95</v>
      </c>
      <c r="D78" s="164">
        <v>0.73</v>
      </c>
      <c r="E78" s="164">
        <v>0.01</v>
      </c>
      <c r="F78" s="164">
        <v>0.06</v>
      </c>
      <c r="G78" s="164">
        <v>0.08</v>
      </c>
      <c r="H78" s="164">
        <v>84.22</v>
      </c>
      <c r="I78" s="164">
        <v>83.95</v>
      </c>
      <c r="J78" s="164">
        <v>0.27</v>
      </c>
      <c r="K78" s="164" t="s">
        <v>8</v>
      </c>
      <c r="L78" s="164">
        <v>1.31</v>
      </c>
      <c r="M78" s="164">
        <v>0.52</v>
      </c>
      <c r="N78" s="164" t="s">
        <v>8</v>
      </c>
      <c r="O78" s="85"/>
      <c r="P78" s="85"/>
      <c r="Q78" s="85"/>
      <c r="R78" s="85"/>
      <c r="S78" s="85"/>
      <c r="T78" s="85"/>
      <c r="U78" s="85"/>
      <c r="V78" s="85"/>
      <c r="W78" s="85"/>
      <c r="X78" s="85"/>
    </row>
    <row r="79" spans="1:24" s="71" customFormat="1" ht="11.1" customHeight="1">
      <c r="A79" s="69">
        <f>IF(B79&lt;&gt;"",COUNTA($B$20:B79),"")</f>
        <v>59</v>
      </c>
      <c r="B79" s="78" t="s">
        <v>87</v>
      </c>
      <c r="C79" s="164">
        <v>120.31</v>
      </c>
      <c r="D79" s="164">
        <v>0.88</v>
      </c>
      <c r="E79" s="164">
        <v>27.78</v>
      </c>
      <c r="F79" s="164">
        <v>1.54</v>
      </c>
      <c r="G79" s="164">
        <v>4.59</v>
      </c>
      <c r="H79" s="164">
        <v>3.23</v>
      </c>
      <c r="I79" s="164">
        <v>7.0000000000000007E-2</v>
      </c>
      <c r="J79" s="164">
        <v>3.17</v>
      </c>
      <c r="K79" s="164">
        <v>1.97</v>
      </c>
      <c r="L79" s="164">
        <v>29.21</v>
      </c>
      <c r="M79" s="164">
        <v>51.11</v>
      </c>
      <c r="N79" s="164" t="s">
        <v>8</v>
      </c>
      <c r="O79" s="85"/>
      <c r="P79" s="85"/>
      <c r="Q79" s="85"/>
      <c r="R79" s="85"/>
      <c r="S79" s="85"/>
      <c r="T79" s="85"/>
      <c r="U79" s="85"/>
      <c r="V79" s="85"/>
      <c r="W79" s="85"/>
      <c r="X79" s="85"/>
    </row>
    <row r="80" spans="1:24" s="71" customFormat="1" ht="11.1" customHeight="1">
      <c r="A80" s="69">
        <f>IF(B80&lt;&gt;"",COUNTA($B$20:B80),"")</f>
        <v>60</v>
      </c>
      <c r="B80" s="78" t="s">
        <v>88</v>
      </c>
      <c r="C80" s="164">
        <v>1476.8</v>
      </c>
      <c r="D80" s="164">
        <v>138.12</v>
      </c>
      <c r="E80" s="164">
        <v>38.94</v>
      </c>
      <c r="F80" s="164">
        <v>67.52</v>
      </c>
      <c r="G80" s="164">
        <v>1.98</v>
      </c>
      <c r="H80" s="164">
        <v>526.28</v>
      </c>
      <c r="I80" s="164">
        <v>248.97</v>
      </c>
      <c r="J80" s="164">
        <v>277.31</v>
      </c>
      <c r="K80" s="164">
        <v>21.86</v>
      </c>
      <c r="L80" s="164">
        <v>20.399999999999999</v>
      </c>
      <c r="M80" s="164">
        <v>59.01</v>
      </c>
      <c r="N80" s="164">
        <v>602.69000000000005</v>
      </c>
      <c r="O80" s="85"/>
      <c r="P80" s="85"/>
      <c r="Q80" s="85"/>
      <c r="R80" s="85"/>
      <c r="S80" s="85"/>
      <c r="T80" s="85"/>
      <c r="U80" s="85"/>
      <c r="V80" s="85"/>
      <c r="W80" s="85"/>
      <c r="X80" s="85"/>
    </row>
    <row r="81" spans="1:24" s="71" customFormat="1" ht="11.1" customHeight="1">
      <c r="A81" s="69">
        <f>IF(B81&lt;&gt;"",COUNTA($B$20:B81),"")</f>
        <v>61</v>
      </c>
      <c r="B81" s="78" t="s">
        <v>74</v>
      </c>
      <c r="C81" s="164">
        <v>942.29</v>
      </c>
      <c r="D81" s="164">
        <v>48.22</v>
      </c>
      <c r="E81" s="164">
        <v>1.1100000000000001</v>
      </c>
      <c r="F81" s="164">
        <v>60.21</v>
      </c>
      <c r="G81" s="164">
        <v>0.34</v>
      </c>
      <c r="H81" s="164">
        <v>244.81</v>
      </c>
      <c r="I81" s="164">
        <v>0.62</v>
      </c>
      <c r="J81" s="164">
        <v>244.2</v>
      </c>
      <c r="K81" s="164">
        <v>1.1200000000000001</v>
      </c>
      <c r="L81" s="164">
        <v>0.41</v>
      </c>
      <c r="M81" s="164">
        <v>0.32</v>
      </c>
      <c r="N81" s="164">
        <v>585.73</v>
      </c>
      <c r="O81" s="85"/>
      <c r="P81" s="85"/>
      <c r="Q81" s="85"/>
      <c r="R81" s="85"/>
      <c r="S81" s="85"/>
      <c r="T81" s="85"/>
      <c r="U81" s="85"/>
      <c r="V81" s="85"/>
      <c r="W81" s="85"/>
      <c r="X81" s="85"/>
    </row>
    <row r="82" spans="1:24" s="71" customFormat="1" ht="19.149999999999999" customHeight="1">
      <c r="A82" s="70">
        <f>IF(B82&lt;&gt;"",COUNTA($B$20:B82),"")</f>
        <v>62</v>
      </c>
      <c r="B82" s="80" t="s">
        <v>89</v>
      </c>
      <c r="C82" s="165">
        <v>3069.42</v>
      </c>
      <c r="D82" s="165">
        <v>93.88</v>
      </c>
      <c r="E82" s="165">
        <v>66.849999999999994</v>
      </c>
      <c r="F82" s="165">
        <v>11.43</v>
      </c>
      <c r="G82" s="165">
        <v>11.7</v>
      </c>
      <c r="H82" s="165">
        <v>1018.91</v>
      </c>
      <c r="I82" s="165">
        <v>661.34</v>
      </c>
      <c r="J82" s="165">
        <v>357.58</v>
      </c>
      <c r="K82" s="165">
        <v>22.77</v>
      </c>
      <c r="L82" s="165">
        <v>55.32</v>
      </c>
      <c r="M82" s="165">
        <v>111.52</v>
      </c>
      <c r="N82" s="165">
        <v>1677.04</v>
      </c>
      <c r="O82" s="85"/>
      <c r="P82" s="85"/>
      <c r="Q82" s="85"/>
      <c r="R82" s="85"/>
      <c r="S82" s="85"/>
      <c r="T82" s="85"/>
      <c r="U82" s="85"/>
      <c r="V82" s="85"/>
      <c r="W82" s="85"/>
      <c r="X82" s="85"/>
    </row>
    <row r="83" spans="1:24" s="87" customFormat="1" ht="11.1" customHeight="1">
      <c r="A83" s="69">
        <f>IF(B83&lt;&gt;"",COUNTA($B$20:B83),"")</f>
        <v>63</v>
      </c>
      <c r="B83" s="78" t="s">
        <v>90</v>
      </c>
      <c r="C83" s="164">
        <v>375.47</v>
      </c>
      <c r="D83" s="164">
        <v>44.63</v>
      </c>
      <c r="E83" s="164">
        <v>22.72</v>
      </c>
      <c r="F83" s="164">
        <v>26.93</v>
      </c>
      <c r="G83" s="164">
        <v>2.5499999999999998</v>
      </c>
      <c r="H83" s="164">
        <v>19.27</v>
      </c>
      <c r="I83" s="164" t="s">
        <v>8</v>
      </c>
      <c r="J83" s="164">
        <v>19.27</v>
      </c>
      <c r="K83" s="164">
        <v>4.62</v>
      </c>
      <c r="L83" s="164">
        <v>37.81</v>
      </c>
      <c r="M83" s="164">
        <v>94.36</v>
      </c>
      <c r="N83" s="164">
        <v>122.58</v>
      </c>
      <c r="O83" s="86"/>
      <c r="P83" s="86"/>
      <c r="Q83" s="86"/>
      <c r="R83" s="86"/>
      <c r="S83" s="86"/>
      <c r="T83" s="86"/>
      <c r="U83" s="86"/>
      <c r="V83" s="86"/>
      <c r="W83" s="86"/>
      <c r="X83" s="86"/>
    </row>
    <row r="84" spans="1:24" s="87" customFormat="1" ht="11.1" customHeight="1">
      <c r="A84" s="69">
        <f>IF(B84&lt;&gt;"",COUNTA($B$20:B84),"")</f>
        <v>64</v>
      </c>
      <c r="B84" s="78" t="s">
        <v>91</v>
      </c>
      <c r="C84" s="164" t="s">
        <v>8</v>
      </c>
      <c r="D84" s="164" t="s">
        <v>8</v>
      </c>
      <c r="E84" s="164" t="s">
        <v>8</v>
      </c>
      <c r="F84" s="164" t="s">
        <v>8</v>
      </c>
      <c r="G84" s="164" t="s">
        <v>8</v>
      </c>
      <c r="H84" s="164" t="s">
        <v>8</v>
      </c>
      <c r="I84" s="164" t="s">
        <v>8</v>
      </c>
      <c r="J84" s="164" t="s">
        <v>8</v>
      </c>
      <c r="K84" s="164" t="s">
        <v>8</v>
      </c>
      <c r="L84" s="164" t="s">
        <v>8</v>
      </c>
      <c r="M84" s="164" t="s">
        <v>8</v>
      </c>
      <c r="N84" s="164" t="s">
        <v>8</v>
      </c>
      <c r="O84" s="86"/>
      <c r="P84" s="86"/>
      <c r="Q84" s="86"/>
      <c r="R84" s="86"/>
      <c r="S84" s="86"/>
      <c r="T84" s="86"/>
      <c r="U84" s="86"/>
      <c r="V84" s="86"/>
      <c r="W84" s="86"/>
      <c r="X84" s="86"/>
    </row>
    <row r="85" spans="1:24" s="87" customFormat="1" ht="11.1" customHeight="1">
      <c r="A85" s="69">
        <f>IF(B85&lt;&gt;"",COUNTA($B$20:B85),"")</f>
        <v>65</v>
      </c>
      <c r="B85" s="78" t="s">
        <v>92</v>
      </c>
      <c r="C85" s="164">
        <v>296.97000000000003</v>
      </c>
      <c r="D85" s="164">
        <v>63.24</v>
      </c>
      <c r="E85" s="164">
        <v>3.88</v>
      </c>
      <c r="F85" s="164">
        <v>16.670000000000002</v>
      </c>
      <c r="G85" s="164">
        <v>0.23</v>
      </c>
      <c r="H85" s="164">
        <v>8.07</v>
      </c>
      <c r="I85" s="164">
        <v>0.32</v>
      </c>
      <c r="J85" s="164">
        <v>7.75</v>
      </c>
      <c r="K85" s="164">
        <v>4.82</v>
      </c>
      <c r="L85" s="164">
        <v>45.57</v>
      </c>
      <c r="M85" s="164">
        <v>153.08000000000001</v>
      </c>
      <c r="N85" s="164">
        <v>1.41</v>
      </c>
      <c r="O85" s="86"/>
      <c r="P85" s="86"/>
      <c r="Q85" s="86"/>
      <c r="R85" s="86"/>
      <c r="S85" s="86"/>
      <c r="T85" s="86"/>
      <c r="U85" s="86"/>
      <c r="V85" s="86"/>
      <c r="W85" s="86"/>
      <c r="X85" s="86"/>
    </row>
    <row r="86" spans="1:24" s="87" customFormat="1" ht="11.1" customHeight="1">
      <c r="A86" s="69">
        <f>IF(B86&lt;&gt;"",COUNTA($B$20:B86),"")</f>
        <v>66</v>
      </c>
      <c r="B86" s="78" t="s">
        <v>74</v>
      </c>
      <c r="C86" s="164">
        <v>11.23</v>
      </c>
      <c r="D86" s="164">
        <v>1.27</v>
      </c>
      <c r="E86" s="164">
        <v>1.84</v>
      </c>
      <c r="F86" s="164" t="s">
        <v>8</v>
      </c>
      <c r="G86" s="164" t="s">
        <v>8</v>
      </c>
      <c r="H86" s="164">
        <v>3.01</v>
      </c>
      <c r="I86" s="164" t="s">
        <v>8</v>
      </c>
      <c r="J86" s="164">
        <v>3.01</v>
      </c>
      <c r="K86" s="164" t="s">
        <v>8</v>
      </c>
      <c r="L86" s="164">
        <v>5.0599999999999996</v>
      </c>
      <c r="M86" s="164" t="s">
        <v>8</v>
      </c>
      <c r="N86" s="164">
        <v>0.05</v>
      </c>
      <c r="O86" s="86"/>
      <c r="P86" s="86"/>
      <c r="Q86" s="86"/>
      <c r="R86" s="86"/>
      <c r="S86" s="86"/>
      <c r="T86" s="86"/>
      <c r="U86" s="86"/>
      <c r="V86" s="86"/>
      <c r="W86" s="86"/>
      <c r="X86" s="86"/>
    </row>
    <row r="87" spans="1:24" s="71" customFormat="1" ht="19.149999999999999" customHeight="1">
      <c r="A87" s="70">
        <f>IF(B87&lt;&gt;"",COUNTA($B$20:B87),"")</f>
        <v>67</v>
      </c>
      <c r="B87" s="80" t="s">
        <v>93</v>
      </c>
      <c r="C87" s="165">
        <v>661.21</v>
      </c>
      <c r="D87" s="165">
        <v>106.61</v>
      </c>
      <c r="E87" s="165">
        <v>24.75</v>
      </c>
      <c r="F87" s="165">
        <v>43.6</v>
      </c>
      <c r="G87" s="165">
        <v>2.78</v>
      </c>
      <c r="H87" s="165">
        <v>24.32</v>
      </c>
      <c r="I87" s="165">
        <v>0.32</v>
      </c>
      <c r="J87" s="165">
        <v>24</v>
      </c>
      <c r="K87" s="165">
        <v>9.4499999999999993</v>
      </c>
      <c r="L87" s="165">
        <v>78.31</v>
      </c>
      <c r="M87" s="165">
        <v>247.44</v>
      </c>
      <c r="N87" s="165">
        <v>123.95</v>
      </c>
      <c r="O87" s="85"/>
      <c r="P87" s="85"/>
      <c r="Q87" s="85"/>
      <c r="R87" s="85"/>
      <c r="S87" s="85"/>
      <c r="T87" s="85"/>
      <c r="U87" s="85"/>
      <c r="V87" s="85"/>
      <c r="W87" s="85"/>
      <c r="X87" s="85"/>
    </row>
    <row r="88" spans="1:24" s="71" customFormat="1" ht="19.149999999999999" customHeight="1">
      <c r="A88" s="70">
        <f>IF(B88&lt;&gt;"",COUNTA($B$20:B88),"")</f>
        <v>68</v>
      </c>
      <c r="B88" s="80" t="s">
        <v>94</v>
      </c>
      <c r="C88" s="165">
        <v>3730.63</v>
      </c>
      <c r="D88" s="165">
        <v>200.49</v>
      </c>
      <c r="E88" s="165">
        <v>91.61</v>
      </c>
      <c r="F88" s="165">
        <v>55.03</v>
      </c>
      <c r="G88" s="165">
        <v>14.47</v>
      </c>
      <c r="H88" s="165">
        <v>1043.24</v>
      </c>
      <c r="I88" s="165">
        <v>661.66</v>
      </c>
      <c r="J88" s="165">
        <v>381.58</v>
      </c>
      <c r="K88" s="165">
        <v>32.22</v>
      </c>
      <c r="L88" s="165">
        <v>133.63</v>
      </c>
      <c r="M88" s="165">
        <v>358.96</v>
      </c>
      <c r="N88" s="165">
        <v>1800.99</v>
      </c>
      <c r="O88" s="85"/>
      <c r="P88" s="85"/>
      <c r="Q88" s="85"/>
      <c r="R88" s="85"/>
      <c r="S88" s="85"/>
      <c r="T88" s="85"/>
      <c r="U88" s="85"/>
      <c r="V88" s="85"/>
      <c r="W88" s="85"/>
      <c r="X88" s="85"/>
    </row>
    <row r="89" spans="1:24" s="71" customFormat="1" ht="19.149999999999999" customHeight="1">
      <c r="A89" s="70">
        <f>IF(B89&lt;&gt;"",COUNTA($B$20:B89),"")</f>
        <v>69</v>
      </c>
      <c r="B89" s="80" t="s">
        <v>95</v>
      </c>
      <c r="C89" s="165">
        <v>231.77</v>
      </c>
      <c r="D89" s="165">
        <v>-304.72000000000003</v>
      </c>
      <c r="E89" s="165">
        <v>-129.35</v>
      </c>
      <c r="F89" s="165">
        <v>-314.60000000000002</v>
      </c>
      <c r="G89" s="165">
        <v>-31.26</v>
      </c>
      <c r="H89" s="165">
        <v>-472.39</v>
      </c>
      <c r="I89" s="165">
        <v>-84.5</v>
      </c>
      <c r="J89" s="165">
        <v>-387.89</v>
      </c>
      <c r="K89" s="165">
        <v>-62.54</v>
      </c>
      <c r="L89" s="165">
        <v>-207.19</v>
      </c>
      <c r="M89" s="165">
        <v>-25.44</v>
      </c>
      <c r="N89" s="165">
        <v>1779.28</v>
      </c>
      <c r="O89" s="85"/>
      <c r="P89" s="85"/>
      <c r="Q89" s="85"/>
      <c r="R89" s="85"/>
      <c r="S89" s="85"/>
      <c r="T89" s="85"/>
      <c r="U89" s="85"/>
      <c r="V89" s="85"/>
      <c r="W89" s="85"/>
      <c r="X89" s="85"/>
    </row>
    <row r="90" spans="1:24" s="87" customFormat="1" ht="24.95" customHeight="1">
      <c r="A90" s="69">
        <f>IF(B90&lt;&gt;"",COUNTA($B$20:B90),"")</f>
        <v>70</v>
      </c>
      <c r="B90" s="81" t="s">
        <v>96</v>
      </c>
      <c r="C90" s="166">
        <v>340.54</v>
      </c>
      <c r="D90" s="166">
        <v>-314.67</v>
      </c>
      <c r="E90" s="166">
        <v>-78.180000000000007</v>
      </c>
      <c r="F90" s="166">
        <v>-213.83</v>
      </c>
      <c r="G90" s="166">
        <v>-32.369999999999997</v>
      </c>
      <c r="H90" s="166">
        <v>-448.26</v>
      </c>
      <c r="I90" s="166">
        <v>-82.07</v>
      </c>
      <c r="J90" s="166">
        <v>-366.18</v>
      </c>
      <c r="K90" s="166">
        <v>-53.79</v>
      </c>
      <c r="L90" s="166">
        <v>-150.27000000000001</v>
      </c>
      <c r="M90" s="166">
        <v>-23.38</v>
      </c>
      <c r="N90" s="166">
        <v>1655.29</v>
      </c>
      <c r="O90" s="86"/>
      <c r="P90" s="86"/>
      <c r="Q90" s="86"/>
      <c r="R90" s="86"/>
      <c r="S90" s="86"/>
      <c r="T90" s="86"/>
      <c r="U90" s="86"/>
      <c r="V90" s="86"/>
      <c r="W90" s="86"/>
      <c r="X90" s="86"/>
    </row>
    <row r="91" spans="1:24" s="87" customFormat="1" ht="15" customHeight="1">
      <c r="A91" s="69">
        <f>IF(B91&lt;&gt;"",COUNTA($B$20:B91),"")</f>
        <v>71</v>
      </c>
      <c r="B91" s="78" t="s">
        <v>97</v>
      </c>
      <c r="C91" s="164">
        <v>72.81</v>
      </c>
      <c r="D91" s="164" t="s">
        <v>8</v>
      </c>
      <c r="E91" s="164" t="s">
        <v>8</v>
      </c>
      <c r="F91" s="164" t="s">
        <v>8</v>
      </c>
      <c r="G91" s="164" t="s">
        <v>8</v>
      </c>
      <c r="H91" s="164" t="s">
        <v>8</v>
      </c>
      <c r="I91" s="164" t="s">
        <v>8</v>
      </c>
      <c r="J91" s="164" t="s">
        <v>8</v>
      </c>
      <c r="K91" s="164" t="s">
        <v>8</v>
      </c>
      <c r="L91" s="164" t="s">
        <v>8</v>
      </c>
      <c r="M91" s="164" t="s">
        <v>8</v>
      </c>
      <c r="N91" s="164">
        <v>72.81</v>
      </c>
      <c r="O91" s="86"/>
      <c r="P91" s="86"/>
      <c r="Q91" s="86"/>
      <c r="R91" s="86"/>
      <c r="S91" s="86"/>
      <c r="T91" s="86"/>
      <c r="U91" s="86"/>
      <c r="V91" s="86"/>
      <c r="W91" s="86"/>
      <c r="X91" s="86"/>
    </row>
    <row r="92" spans="1:24" ht="11.1" customHeight="1">
      <c r="A92" s="69">
        <f>IF(B92&lt;&gt;"",COUNTA($B$20:B92),"")</f>
        <v>72</v>
      </c>
      <c r="B92" s="78" t="s">
        <v>98</v>
      </c>
      <c r="C92" s="164">
        <v>97.1</v>
      </c>
      <c r="D92" s="164">
        <v>0.92</v>
      </c>
      <c r="E92" s="164">
        <v>0.03</v>
      </c>
      <c r="F92" s="164">
        <v>1.2</v>
      </c>
      <c r="G92" s="164" t="s">
        <v>8</v>
      </c>
      <c r="H92" s="164">
        <v>0.3</v>
      </c>
      <c r="I92" s="164" t="s">
        <v>8</v>
      </c>
      <c r="J92" s="164">
        <v>0.3</v>
      </c>
      <c r="K92" s="164" t="s">
        <v>8</v>
      </c>
      <c r="L92" s="164">
        <v>0.46</v>
      </c>
      <c r="M92" s="164">
        <v>0.02</v>
      </c>
      <c r="N92" s="164">
        <v>94.17</v>
      </c>
    </row>
  </sheetData>
  <mergeCells count="27">
    <mergeCell ref="L5:L16"/>
    <mergeCell ref="M5:M16"/>
    <mergeCell ref="N5:N16"/>
    <mergeCell ref="I6:I16"/>
    <mergeCell ref="J6:J16"/>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A1:B1"/>
    <mergeCell ref="C1:G1"/>
    <mergeCell ref="H1:N1"/>
    <mergeCell ref="A2:B3"/>
    <mergeCell ref="C2:G3"/>
    <mergeCell ref="H2:N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X92"/>
  <sheetViews>
    <sheetView zoomScale="140" zoomScaleNormal="140" workbookViewId="0">
      <pane xSplit="2" ySplit="18" topLeftCell="C19" activePane="bottomRight" state="frozen"/>
      <selection activeCell="C19" sqref="C19:G19"/>
      <selection pane="topRight" activeCell="C19" sqref="C19:G19"/>
      <selection pane="bottomLeft" activeCell="C19" sqref="C19:G19"/>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69</v>
      </c>
      <c r="B1" s="219"/>
      <c r="C1" s="220" t="str">
        <f>"Auszahlungen und Einzahlungen der Kreisverwaltungen, Amtsverwaltungen
und kreisangehörigen Gemeinden "&amp;Deckblatt!A7&amp;"
nach Produktbereichen"</f>
        <v>Auszahlungen und Einzahlungen der Kreisverwaltungen, Amtsverwaltungen
und kreisangehörigen Gemeinden 2022
nach Produktbereichen</v>
      </c>
      <c r="D1" s="220"/>
      <c r="E1" s="220"/>
      <c r="F1" s="220"/>
      <c r="G1" s="221"/>
      <c r="H1" s="222" t="str">
        <f>"Auszahlungen und Einzahlungen der Kreisverwaltungen, Amtsverwaltungen
und kreisangehörigen Gemeinden "&amp;Deckblatt!A7&amp;"
nach Produktbereichen"</f>
        <v>Auszahlungen und Einzahlungen der Kreisverwaltungen, Amtsverwaltungen
und kreisangehörigen Gemeinden 2022
nach Produktbereichen</v>
      </c>
      <c r="I1" s="220"/>
      <c r="J1" s="220"/>
      <c r="K1" s="220"/>
      <c r="L1" s="220"/>
      <c r="M1" s="220"/>
      <c r="N1" s="221"/>
    </row>
    <row r="2" spans="1:14" s="74" customFormat="1" ht="15" customHeight="1">
      <c r="A2" s="218" t="s">
        <v>49</v>
      </c>
      <c r="B2" s="219"/>
      <c r="C2" s="220" t="s">
        <v>65</v>
      </c>
      <c r="D2" s="220"/>
      <c r="E2" s="220"/>
      <c r="F2" s="220"/>
      <c r="G2" s="221"/>
      <c r="H2" s="222" t="s">
        <v>65</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12" t="s">
        <v>28</v>
      </c>
      <c r="B4" s="213" t="s">
        <v>116</v>
      </c>
      <c r="C4" s="213" t="s">
        <v>1</v>
      </c>
      <c r="D4" s="213" t="s">
        <v>120</v>
      </c>
      <c r="E4" s="213"/>
      <c r="F4" s="213"/>
      <c r="G4" s="266"/>
      <c r="H4" s="267" t="s">
        <v>120</v>
      </c>
      <c r="I4" s="213"/>
      <c r="J4" s="213"/>
      <c r="K4" s="213"/>
      <c r="L4" s="213"/>
      <c r="M4" s="213"/>
      <c r="N4" s="266"/>
    </row>
    <row r="5" spans="1:14" ht="11.45" customHeight="1">
      <c r="A5" s="212"/>
      <c r="B5" s="213"/>
      <c r="C5" s="213"/>
      <c r="D5" s="217" t="s">
        <v>107</v>
      </c>
      <c r="E5" s="217" t="s">
        <v>108</v>
      </c>
      <c r="F5" s="217" t="s">
        <v>109</v>
      </c>
      <c r="G5" s="216" t="s">
        <v>110</v>
      </c>
      <c r="H5" s="212" t="s">
        <v>111</v>
      </c>
      <c r="I5" s="217" t="s">
        <v>104</v>
      </c>
      <c r="J5" s="217"/>
      <c r="K5" s="217" t="s">
        <v>113</v>
      </c>
      <c r="L5" s="217" t="s">
        <v>118</v>
      </c>
      <c r="M5" s="217" t="s">
        <v>119</v>
      </c>
      <c r="N5" s="216" t="s">
        <v>114</v>
      </c>
    </row>
    <row r="6" spans="1:14" ht="11.45" customHeight="1">
      <c r="A6" s="212"/>
      <c r="B6" s="213"/>
      <c r="C6" s="213"/>
      <c r="D6" s="217"/>
      <c r="E6" s="217"/>
      <c r="F6" s="217"/>
      <c r="G6" s="216"/>
      <c r="H6" s="212"/>
      <c r="I6" s="217" t="s">
        <v>103</v>
      </c>
      <c r="J6" s="217" t="s">
        <v>112</v>
      </c>
      <c r="K6" s="217"/>
      <c r="L6" s="217"/>
      <c r="M6" s="217"/>
      <c r="N6" s="216"/>
    </row>
    <row r="7" spans="1:14" ht="11.45" customHeight="1">
      <c r="A7" s="212"/>
      <c r="B7" s="213"/>
      <c r="C7" s="213"/>
      <c r="D7" s="217"/>
      <c r="E7" s="217"/>
      <c r="F7" s="217"/>
      <c r="G7" s="216"/>
      <c r="H7" s="212"/>
      <c r="I7" s="217"/>
      <c r="J7" s="217"/>
      <c r="K7" s="217"/>
      <c r="L7" s="217"/>
      <c r="M7" s="217"/>
      <c r="N7" s="216"/>
    </row>
    <row r="8" spans="1:14" ht="11.45" customHeight="1">
      <c r="A8" s="212"/>
      <c r="B8" s="213"/>
      <c r="C8" s="213"/>
      <c r="D8" s="217"/>
      <c r="E8" s="217"/>
      <c r="F8" s="217"/>
      <c r="G8" s="216"/>
      <c r="H8" s="212"/>
      <c r="I8" s="217"/>
      <c r="J8" s="217"/>
      <c r="K8" s="217"/>
      <c r="L8" s="217"/>
      <c r="M8" s="217"/>
      <c r="N8" s="216"/>
    </row>
    <row r="9" spans="1:14" ht="11.45" customHeight="1">
      <c r="A9" s="212"/>
      <c r="B9" s="213"/>
      <c r="C9" s="265"/>
      <c r="D9" s="268"/>
      <c r="E9" s="268"/>
      <c r="F9" s="268"/>
      <c r="G9" s="269"/>
      <c r="H9" s="270"/>
      <c r="I9" s="268"/>
      <c r="J9" s="268"/>
      <c r="K9" s="268"/>
      <c r="L9" s="268"/>
      <c r="M9" s="268"/>
      <c r="N9" s="216"/>
    </row>
    <row r="10" spans="1:14" ht="11.45" customHeight="1">
      <c r="A10" s="212"/>
      <c r="B10" s="213"/>
      <c r="C10" s="265"/>
      <c r="D10" s="268"/>
      <c r="E10" s="268"/>
      <c r="F10" s="268"/>
      <c r="G10" s="269"/>
      <c r="H10" s="270"/>
      <c r="I10" s="268"/>
      <c r="J10" s="268"/>
      <c r="K10" s="268"/>
      <c r="L10" s="268"/>
      <c r="M10" s="268"/>
      <c r="N10" s="216"/>
    </row>
    <row r="11" spans="1:14" ht="11.45" customHeight="1">
      <c r="A11" s="212"/>
      <c r="B11" s="213"/>
      <c r="C11" s="265"/>
      <c r="D11" s="268"/>
      <c r="E11" s="268"/>
      <c r="F11" s="268"/>
      <c r="G11" s="269"/>
      <c r="H11" s="270"/>
      <c r="I11" s="268"/>
      <c r="J11" s="268"/>
      <c r="K11" s="268"/>
      <c r="L11" s="268"/>
      <c r="M11" s="268"/>
      <c r="N11" s="216"/>
    </row>
    <row r="12" spans="1:14" ht="11.45" customHeight="1">
      <c r="A12" s="212"/>
      <c r="B12" s="213"/>
      <c r="C12" s="265"/>
      <c r="D12" s="268"/>
      <c r="E12" s="268"/>
      <c r="F12" s="268"/>
      <c r="G12" s="269"/>
      <c r="H12" s="270"/>
      <c r="I12" s="268"/>
      <c r="J12" s="268"/>
      <c r="K12" s="268"/>
      <c r="L12" s="268"/>
      <c r="M12" s="268"/>
      <c r="N12" s="216"/>
    </row>
    <row r="13" spans="1:14" ht="11.45" customHeight="1">
      <c r="A13" s="212"/>
      <c r="B13" s="213"/>
      <c r="C13" s="265"/>
      <c r="D13" s="268"/>
      <c r="E13" s="268"/>
      <c r="F13" s="268"/>
      <c r="G13" s="269"/>
      <c r="H13" s="270"/>
      <c r="I13" s="268"/>
      <c r="J13" s="268"/>
      <c r="K13" s="268"/>
      <c r="L13" s="268"/>
      <c r="M13" s="268"/>
      <c r="N13" s="216"/>
    </row>
    <row r="14" spans="1:14" ht="11.45" customHeight="1">
      <c r="A14" s="212"/>
      <c r="B14" s="213"/>
      <c r="C14" s="265"/>
      <c r="D14" s="268"/>
      <c r="E14" s="268"/>
      <c r="F14" s="268"/>
      <c r="G14" s="269"/>
      <c r="H14" s="270"/>
      <c r="I14" s="268"/>
      <c r="J14" s="268"/>
      <c r="K14" s="268"/>
      <c r="L14" s="268"/>
      <c r="M14" s="268"/>
      <c r="N14" s="216"/>
    </row>
    <row r="15" spans="1:14" ht="11.45" customHeight="1">
      <c r="A15" s="212"/>
      <c r="B15" s="213"/>
      <c r="C15" s="265"/>
      <c r="D15" s="268"/>
      <c r="E15" s="268"/>
      <c r="F15" s="268"/>
      <c r="G15" s="269"/>
      <c r="H15" s="270"/>
      <c r="I15" s="268"/>
      <c r="J15" s="268"/>
      <c r="K15" s="268"/>
      <c r="L15" s="268"/>
      <c r="M15" s="268"/>
      <c r="N15" s="216"/>
    </row>
    <row r="16" spans="1:14" ht="11.45" customHeight="1">
      <c r="A16" s="212"/>
      <c r="B16" s="213"/>
      <c r="C16" s="265"/>
      <c r="D16" s="268"/>
      <c r="E16" s="268"/>
      <c r="F16" s="268"/>
      <c r="G16" s="269"/>
      <c r="H16" s="270"/>
      <c r="I16" s="268"/>
      <c r="J16" s="268"/>
      <c r="K16" s="268"/>
      <c r="L16" s="268"/>
      <c r="M16" s="268"/>
      <c r="N16" s="216"/>
    </row>
    <row r="17" spans="1:24" ht="11.45" customHeight="1">
      <c r="A17" s="212"/>
      <c r="B17" s="213"/>
      <c r="C17" s="265"/>
      <c r="D17" s="145">
        <v>11</v>
      </c>
      <c r="E17" s="145">
        <v>12</v>
      </c>
      <c r="F17" s="145" t="s">
        <v>101</v>
      </c>
      <c r="G17" s="146" t="s">
        <v>102</v>
      </c>
      <c r="H17" s="147">
        <v>3</v>
      </c>
      <c r="I17" s="145" t="s">
        <v>105</v>
      </c>
      <c r="J17" s="145">
        <v>36</v>
      </c>
      <c r="K17" s="145">
        <v>4</v>
      </c>
      <c r="L17" s="145" t="s">
        <v>106</v>
      </c>
      <c r="M17" s="145" t="s">
        <v>115</v>
      </c>
      <c r="N17" s="75">
        <v>6</v>
      </c>
    </row>
    <row r="18" spans="1:24" s="83" customFormat="1" ht="11.45" customHeight="1">
      <c r="A18" s="64">
        <v>1</v>
      </c>
      <c r="B18" s="65">
        <v>2</v>
      </c>
      <c r="C18" s="142">
        <v>3</v>
      </c>
      <c r="D18" s="142">
        <v>4</v>
      </c>
      <c r="E18" s="142">
        <v>5</v>
      </c>
      <c r="F18" s="142">
        <v>6</v>
      </c>
      <c r="G18" s="143">
        <v>7</v>
      </c>
      <c r="H18" s="148">
        <v>8</v>
      </c>
      <c r="I18" s="142">
        <v>9</v>
      </c>
      <c r="J18" s="142">
        <v>10</v>
      </c>
      <c r="K18" s="142">
        <v>11</v>
      </c>
      <c r="L18" s="142">
        <v>12</v>
      </c>
      <c r="M18" s="142">
        <v>13</v>
      </c>
      <c r="N18" s="67">
        <v>14</v>
      </c>
    </row>
    <row r="19" spans="1:24" s="71" customFormat="1" ht="20.100000000000001" customHeight="1">
      <c r="A19" s="88"/>
      <c r="B19" s="84"/>
      <c r="C19" s="263" t="s">
        <v>969</v>
      </c>
      <c r="D19" s="264"/>
      <c r="E19" s="264"/>
      <c r="F19" s="264"/>
      <c r="G19" s="264"/>
      <c r="H19" s="264" t="s">
        <v>969</v>
      </c>
      <c r="I19" s="264"/>
      <c r="J19" s="264"/>
      <c r="K19" s="264"/>
      <c r="L19" s="264"/>
      <c r="M19" s="264"/>
      <c r="N19" s="264"/>
      <c r="O19" s="85"/>
      <c r="P19" s="85"/>
      <c r="Q19" s="85"/>
      <c r="R19" s="85"/>
      <c r="S19" s="85"/>
      <c r="T19" s="85"/>
      <c r="U19" s="85"/>
      <c r="V19" s="85"/>
      <c r="W19" s="85"/>
      <c r="X19" s="85"/>
    </row>
    <row r="20" spans="1:24" s="71" customFormat="1" ht="11.1" customHeight="1">
      <c r="A20" s="69">
        <f>IF(B20&lt;&gt;"",COUNTA($B$20:B20),"")</f>
        <v>1</v>
      </c>
      <c r="B20" s="78" t="s">
        <v>70</v>
      </c>
      <c r="C20" s="161">
        <v>179908</v>
      </c>
      <c r="D20" s="161">
        <v>65010</v>
      </c>
      <c r="E20" s="161">
        <v>29099</v>
      </c>
      <c r="F20" s="161">
        <v>10038</v>
      </c>
      <c r="G20" s="161">
        <v>10636</v>
      </c>
      <c r="H20" s="161">
        <v>26621</v>
      </c>
      <c r="I20" s="161">
        <v>9808</v>
      </c>
      <c r="J20" s="161">
        <v>16812</v>
      </c>
      <c r="K20" s="161">
        <v>6515</v>
      </c>
      <c r="L20" s="161">
        <v>18652</v>
      </c>
      <c r="M20" s="161">
        <v>13339</v>
      </c>
      <c r="N20" s="161" t="s">
        <v>8</v>
      </c>
      <c r="O20" s="85"/>
      <c r="P20" s="85"/>
      <c r="Q20" s="85"/>
      <c r="R20" s="85"/>
      <c r="S20" s="85"/>
      <c r="T20" s="85"/>
      <c r="U20" s="85"/>
      <c r="V20" s="85"/>
      <c r="W20" s="85"/>
      <c r="X20" s="85"/>
    </row>
    <row r="21" spans="1:24" s="71" customFormat="1" ht="11.1" customHeight="1">
      <c r="A21" s="69">
        <f>IF(B21&lt;&gt;"",COUNTA($B$20:B21),"")</f>
        <v>2</v>
      </c>
      <c r="B21" s="78" t="s">
        <v>71</v>
      </c>
      <c r="C21" s="161">
        <v>129087</v>
      </c>
      <c r="D21" s="161">
        <v>35738</v>
      </c>
      <c r="E21" s="161">
        <v>8330</v>
      </c>
      <c r="F21" s="161">
        <v>33432</v>
      </c>
      <c r="G21" s="161">
        <v>3753</v>
      </c>
      <c r="H21" s="161">
        <v>14664</v>
      </c>
      <c r="I21" s="161">
        <v>12211</v>
      </c>
      <c r="J21" s="161">
        <v>2453</v>
      </c>
      <c r="K21" s="161">
        <v>4649</v>
      </c>
      <c r="L21" s="161">
        <v>19743</v>
      </c>
      <c r="M21" s="161">
        <v>8717</v>
      </c>
      <c r="N21" s="161">
        <v>62</v>
      </c>
      <c r="O21" s="85"/>
      <c r="P21" s="85"/>
      <c r="Q21" s="85"/>
      <c r="R21" s="85"/>
      <c r="S21" s="85"/>
      <c r="T21" s="85"/>
      <c r="U21" s="85"/>
      <c r="V21" s="85"/>
      <c r="W21" s="85"/>
      <c r="X21" s="85"/>
    </row>
    <row r="22" spans="1:24" s="71" customFormat="1" ht="21.6" customHeight="1">
      <c r="A22" s="69">
        <f>IF(B22&lt;&gt;"",COUNTA($B$20:B22),"")</f>
        <v>3</v>
      </c>
      <c r="B22" s="79" t="s">
        <v>628</v>
      </c>
      <c r="C22" s="161">
        <v>293715</v>
      </c>
      <c r="D22" s="161" t="s">
        <v>8</v>
      </c>
      <c r="E22" s="161" t="s">
        <v>8</v>
      </c>
      <c r="F22" s="161" t="s">
        <v>8</v>
      </c>
      <c r="G22" s="161" t="s">
        <v>8</v>
      </c>
      <c r="H22" s="161">
        <v>293715</v>
      </c>
      <c r="I22" s="161">
        <v>251633</v>
      </c>
      <c r="J22" s="161">
        <v>42082</v>
      </c>
      <c r="K22" s="161" t="s">
        <v>8</v>
      </c>
      <c r="L22" s="161" t="s">
        <v>8</v>
      </c>
      <c r="M22" s="161" t="s">
        <v>8</v>
      </c>
      <c r="N22" s="161" t="s">
        <v>8</v>
      </c>
      <c r="O22" s="85"/>
      <c r="P22" s="85"/>
      <c r="Q22" s="85"/>
      <c r="R22" s="85"/>
      <c r="S22" s="85"/>
      <c r="T22" s="85"/>
      <c r="U22" s="85"/>
      <c r="V22" s="85"/>
      <c r="W22" s="85"/>
      <c r="X22" s="85"/>
    </row>
    <row r="23" spans="1:24" s="71" customFormat="1" ht="11.1" customHeight="1">
      <c r="A23" s="69">
        <f>IF(B23&lt;&gt;"",COUNTA($B$20:B23),"")</f>
        <v>4</v>
      </c>
      <c r="B23" s="78" t="s">
        <v>72</v>
      </c>
      <c r="C23" s="161">
        <v>3197</v>
      </c>
      <c r="D23" s="161">
        <v>92</v>
      </c>
      <c r="E23" s="161">
        <v>45</v>
      </c>
      <c r="F23" s="161" t="s">
        <v>8</v>
      </c>
      <c r="G23" s="161">
        <v>1</v>
      </c>
      <c r="H23" s="161">
        <v>6</v>
      </c>
      <c r="I23" s="161" t="s">
        <v>8</v>
      </c>
      <c r="J23" s="161">
        <v>6</v>
      </c>
      <c r="K23" s="161">
        <v>2</v>
      </c>
      <c r="L23" s="161">
        <v>19</v>
      </c>
      <c r="M23" s="161">
        <v>13</v>
      </c>
      <c r="N23" s="161">
        <v>3018</v>
      </c>
      <c r="O23" s="85"/>
      <c r="P23" s="85"/>
      <c r="Q23" s="85"/>
      <c r="R23" s="85"/>
      <c r="S23" s="85"/>
      <c r="T23" s="85"/>
      <c r="U23" s="85"/>
      <c r="V23" s="85"/>
      <c r="W23" s="85"/>
      <c r="X23" s="85"/>
    </row>
    <row r="24" spans="1:24" s="71" customFormat="1" ht="11.1" customHeight="1">
      <c r="A24" s="69">
        <f>IF(B24&lt;&gt;"",COUNTA($B$20:B24),"")</f>
        <v>5</v>
      </c>
      <c r="B24" s="78" t="s">
        <v>73</v>
      </c>
      <c r="C24" s="161">
        <v>399234</v>
      </c>
      <c r="D24" s="161">
        <v>22618</v>
      </c>
      <c r="E24" s="161">
        <v>4806</v>
      </c>
      <c r="F24" s="161">
        <v>19905</v>
      </c>
      <c r="G24" s="161">
        <v>18841</v>
      </c>
      <c r="H24" s="161">
        <v>155566</v>
      </c>
      <c r="I24" s="161">
        <v>6851</v>
      </c>
      <c r="J24" s="161">
        <v>148715</v>
      </c>
      <c r="K24" s="161">
        <v>5744</v>
      </c>
      <c r="L24" s="161">
        <v>18885</v>
      </c>
      <c r="M24" s="161">
        <v>11965</v>
      </c>
      <c r="N24" s="161">
        <v>140903</v>
      </c>
      <c r="O24" s="85"/>
      <c r="P24" s="85"/>
      <c r="Q24" s="85"/>
      <c r="R24" s="85"/>
      <c r="S24" s="85"/>
      <c r="T24" s="85"/>
      <c r="U24" s="85"/>
      <c r="V24" s="85"/>
      <c r="W24" s="85"/>
      <c r="X24" s="85"/>
    </row>
    <row r="25" spans="1:24" s="71" customFormat="1" ht="11.1" customHeight="1">
      <c r="A25" s="69">
        <f>IF(B25&lt;&gt;"",COUNTA($B$20:B25),"")</f>
        <v>6</v>
      </c>
      <c r="B25" s="78" t="s">
        <v>74</v>
      </c>
      <c r="C25" s="161">
        <v>202139</v>
      </c>
      <c r="D25" s="161">
        <v>9896</v>
      </c>
      <c r="E25" s="161">
        <v>185</v>
      </c>
      <c r="F25" s="161">
        <v>11346</v>
      </c>
      <c r="G25" s="161">
        <v>23</v>
      </c>
      <c r="H25" s="161">
        <v>41293</v>
      </c>
      <c r="I25" s="161">
        <v>173</v>
      </c>
      <c r="J25" s="161">
        <v>41121</v>
      </c>
      <c r="K25" s="161">
        <v>27</v>
      </c>
      <c r="L25" s="161">
        <v>1077</v>
      </c>
      <c r="M25" s="161">
        <v>505</v>
      </c>
      <c r="N25" s="161">
        <v>137787</v>
      </c>
      <c r="O25" s="85"/>
      <c r="P25" s="85"/>
      <c r="Q25" s="85"/>
      <c r="R25" s="85"/>
      <c r="S25" s="85"/>
      <c r="T25" s="85"/>
      <c r="U25" s="85"/>
      <c r="V25" s="85"/>
      <c r="W25" s="85"/>
      <c r="X25" s="85"/>
    </row>
    <row r="26" spans="1:24" s="71" customFormat="1" ht="19.149999999999999" customHeight="1">
      <c r="A26" s="70">
        <f>IF(B26&lt;&gt;"",COUNTA($B$20:B26),"")</f>
        <v>7</v>
      </c>
      <c r="B26" s="80" t="s">
        <v>75</v>
      </c>
      <c r="C26" s="162">
        <v>803004</v>
      </c>
      <c r="D26" s="162">
        <v>113562</v>
      </c>
      <c r="E26" s="162">
        <v>42094</v>
      </c>
      <c r="F26" s="162">
        <v>52029</v>
      </c>
      <c r="G26" s="162">
        <v>33208</v>
      </c>
      <c r="H26" s="162">
        <v>449280</v>
      </c>
      <c r="I26" s="162">
        <v>280331</v>
      </c>
      <c r="J26" s="162">
        <v>168948</v>
      </c>
      <c r="K26" s="162">
        <v>16883</v>
      </c>
      <c r="L26" s="162">
        <v>56221</v>
      </c>
      <c r="M26" s="162">
        <v>33530</v>
      </c>
      <c r="N26" s="162">
        <v>6197</v>
      </c>
      <c r="O26" s="85"/>
      <c r="P26" s="85"/>
      <c r="Q26" s="85"/>
      <c r="R26" s="85"/>
      <c r="S26" s="85"/>
      <c r="T26" s="85"/>
      <c r="U26" s="85"/>
      <c r="V26" s="85"/>
      <c r="W26" s="85"/>
      <c r="X26" s="85"/>
    </row>
    <row r="27" spans="1:24" s="71" customFormat="1" ht="21.6" customHeight="1">
      <c r="A27" s="69">
        <f>IF(B27&lt;&gt;"",COUNTA($B$20:B27),"")</f>
        <v>8</v>
      </c>
      <c r="B27" s="79" t="s">
        <v>76</v>
      </c>
      <c r="C27" s="161">
        <v>146120</v>
      </c>
      <c r="D27" s="161">
        <v>36933</v>
      </c>
      <c r="E27" s="161">
        <v>11877</v>
      </c>
      <c r="F27" s="161">
        <v>33495</v>
      </c>
      <c r="G27" s="161">
        <v>4514</v>
      </c>
      <c r="H27" s="161">
        <v>2836</v>
      </c>
      <c r="I27" s="161">
        <v>7</v>
      </c>
      <c r="J27" s="161">
        <v>2829</v>
      </c>
      <c r="K27" s="161">
        <v>8075</v>
      </c>
      <c r="L27" s="161">
        <v>35646</v>
      </c>
      <c r="M27" s="161">
        <v>12743</v>
      </c>
      <c r="N27" s="161" t="s">
        <v>8</v>
      </c>
      <c r="O27" s="85"/>
      <c r="P27" s="85"/>
      <c r="Q27" s="85"/>
      <c r="R27" s="85"/>
      <c r="S27" s="85"/>
      <c r="T27" s="85"/>
      <c r="U27" s="85"/>
      <c r="V27" s="85"/>
      <c r="W27" s="85"/>
      <c r="X27" s="85"/>
    </row>
    <row r="28" spans="1:24" s="71" customFormat="1" ht="11.1" customHeight="1">
      <c r="A28" s="69">
        <f>IF(B28&lt;&gt;"",COUNTA($B$20:B28),"")</f>
        <v>9</v>
      </c>
      <c r="B28" s="78" t="s">
        <v>77</v>
      </c>
      <c r="C28" s="161">
        <v>93725</v>
      </c>
      <c r="D28" s="161">
        <v>12911</v>
      </c>
      <c r="E28" s="161">
        <v>2072</v>
      </c>
      <c r="F28" s="161">
        <v>30295</v>
      </c>
      <c r="G28" s="161">
        <v>4172</v>
      </c>
      <c r="H28" s="161">
        <v>2358</v>
      </c>
      <c r="I28" s="161" t="s">
        <v>8</v>
      </c>
      <c r="J28" s="161">
        <v>2358</v>
      </c>
      <c r="K28" s="161">
        <v>7714</v>
      </c>
      <c r="L28" s="161">
        <v>30214</v>
      </c>
      <c r="M28" s="161">
        <v>3989</v>
      </c>
      <c r="N28" s="161" t="s">
        <v>8</v>
      </c>
      <c r="O28" s="85"/>
      <c r="P28" s="85"/>
      <c r="Q28" s="85"/>
      <c r="R28" s="85"/>
      <c r="S28" s="85"/>
      <c r="T28" s="85"/>
      <c r="U28" s="85"/>
      <c r="V28" s="85"/>
      <c r="W28" s="85"/>
      <c r="X28" s="85"/>
    </row>
    <row r="29" spans="1:24" s="71" customFormat="1" ht="11.1" customHeight="1">
      <c r="A29" s="69">
        <f>IF(B29&lt;&gt;"",COUNTA($B$20:B29),"")</f>
        <v>10</v>
      </c>
      <c r="B29" s="78" t="s">
        <v>78</v>
      </c>
      <c r="C29" s="161">
        <v>8</v>
      </c>
      <c r="D29" s="161" t="s">
        <v>8</v>
      </c>
      <c r="E29" s="161" t="s">
        <v>8</v>
      </c>
      <c r="F29" s="161" t="s">
        <v>8</v>
      </c>
      <c r="G29" s="161" t="s">
        <v>8</v>
      </c>
      <c r="H29" s="161" t="s">
        <v>8</v>
      </c>
      <c r="I29" s="161" t="s">
        <v>8</v>
      </c>
      <c r="J29" s="161" t="s">
        <v>8</v>
      </c>
      <c r="K29" s="161" t="s">
        <v>8</v>
      </c>
      <c r="L29" s="161">
        <v>8</v>
      </c>
      <c r="M29" s="161" t="s">
        <v>8</v>
      </c>
      <c r="N29" s="161" t="s">
        <v>8</v>
      </c>
      <c r="O29" s="85"/>
      <c r="P29" s="85"/>
      <c r="Q29" s="85"/>
      <c r="R29" s="85"/>
      <c r="S29" s="85"/>
      <c r="T29" s="85"/>
      <c r="U29" s="85"/>
      <c r="V29" s="85"/>
      <c r="W29" s="85"/>
      <c r="X29" s="85"/>
    </row>
    <row r="30" spans="1:24" s="71" customFormat="1" ht="11.1" customHeight="1">
      <c r="A30" s="69">
        <f>IF(B30&lt;&gt;"",COUNTA($B$20:B30),"")</f>
        <v>11</v>
      </c>
      <c r="B30" s="78" t="s">
        <v>79</v>
      </c>
      <c r="C30" s="161">
        <v>13657</v>
      </c>
      <c r="D30" s="161">
        <v>807</v>
      </c>
      <c r="E30" s="161">
        <v>657</v>
      </c>
      <c r="F30" s="161" t="s">
        <v>8</v>
      </c>
      <c r="G30" s="161">
        <v>59</v>
      </c>
      <c r="H30" s="161">
        <v>1001</v>
      </c>
      <c r="I30" s="161" t="s">
        <v>8</v>
      </c>
      <c r="J30" s="161">
        <v>1001</v>
      </c>
      <c r="K30" s="161">
        <v>54</v>
      </c>
      <c r="L30" s="161">
        <v>8321</v>
      </c>
      <c r="M30" s="161">
        <v>2757</v>
      </c>
      <c r="N30" s="161" t="s">
        <v>8</v>
      </c>
      <c r="O30" s="85"/>
      <c r="P30" s="85"/>
      <c r="Q30" s="85"/>
      <c r="R30" s="85"/>
      <c r="S30" s="85"/>
      <c r="T30" s="85"/>
      <c r="U30" s="85"/>
      <c r="V30" s="85"/>
      <c r="W30" s="85"/>
      <c r="X30" s="85"/>
    </row>
    <row r="31" spans="1:24" s="71" customFormat="1" ht="11.1" customHeight="1">
      <c r="A31" s="69">
        <f>IF(B31&lt;&gt;"",COUNTA($B$20:B31),"")</f>
        <v>12</v>
      </c>
      <c r="B31" s="78" t="s">
        <v>74</v>
      </c>
      <c r="C31" s="161">
        <v>1816</v>
      </c>
      <c r="D31" s="161">
        <v>20</v>
      </c>
      <c r="E31" s="161">
        <v>450</v>
      </c>
      <c r="F31" s="161" t="s">
        <v>8</v>
      </c>
      <c r="G31" s="161" t="s">
        <v>8</v>
      </c>
      <c r="H31" s="161">
        <v>30</v>
      </c>
      <c r="I31" s="161" t="s">
        <v>8</v>
      </c>
      <c r="J31" s="161">
        <v>30</v>
      </c>
      <c r="K31" s="161" t="s">
        <v>8</v>
      </c>
      <c r="L31" s="161">
        <v>1210</v>
      </c>
      <c r="M31" s="161">
        <v>19</v>
      </c>
      <c r="N31" s="161">
        <v>86</v>
      </c>
      <c r="O31" s="85"/>
      <c r="P31" s="85"/>
      <c r="Q31" s="85"/>
      <c r="R31" s="85"/>
      <c r="S31" s="85"/>
      <c r="T31" s="85"/>
      <c r="U31" s="85"/>
      <c r="V31" s="85"/>
      <c r="W31" s="85"/>
      <c r="X31" s="85"/>
    </row>
    <row r="32" spans="1:24" s="71" customFormat="1" ht="19.149999999999999" customHeight="1">
      <c r="A32" s="70">
        <f>IF(B32&lt;&gt;"",COUNTA($B$20:B32),"")</f>
        <v>13</v>
      </c>
      <c r="B32" s="80" t="s">
        <v>80</v>
      </c>
      <c r="C32" s="162">
        <v>157968</v>
      </c>
      <c r="D32" s="162">
        <v>37720</v>
      </c>
      <c r="E32" s="162">
        <v>12084</v>
      </c>
      <c r="F32" s="162">
        <v>33495</v>
      </c>
      <c r="G32" s="162">
        <v>4573</v>
      </c>
      <c r="H32" s="162">
        <v>3807</v>
      </c>
      <c r="I32" s="162">
        <v>7</v>
      </c>
      <c r="J32" s="162">
        <v>3799</v>
      </c>
      <c r="K32" s="162">
        <v>8129</v>
      </c>
      <c r="L32" s="162">
        <v>42765</v>
      </c>
      <c r="M32" s="162">
        <v>15482</v>
      </c>
      <c r="N32" s="162">
        <v>-86</v>
      </c>
      <c r="O32" s="85"/>
      <c r="P32" s="85"/>
      <c r="Q32" s="85"/>
      <c r="R32" s="85"/>
      <c r="S32" s="85"/>
      <c r="T32" s="85"/>
      <c r="U32" s="85"/>
      <c r="V32" s="85"/>
      <c r="W32" s="85"/>
      <c r="X32" s="85"/>
    </row>
    <row r="33" spans="1:24" s="71" customFormat="1" ht="19.149999999999999" customHeight="1">
      <c r="A33" s="70">
        <f>IF(B33&lt;&gt;"",COUNTA($B$20:B33),"")</f>
        <v>14</v>
      </c>
      <c r="B33" s="80" t="s">
        <v>81</v>
      </c>
      <c r="C33" s="162">
        <v>960972</v>
      </c>
      <c r="D33" s="162">
        <v>151282</v>
      </c>
      <c r="E33" s="162">
        <v>54178</v>
      </c>
      <c r="F33" s="162">
        <v>85523</v>
      </c>
      <c r="G33" s="162">
        <v>37781</v>
      </c>
      <c r="H33" s="162">
        <v>453086</v>
      </c>
      <c r="I33" s="162">
        <v>280338</v>
      </c>
      <c r="J33" s="162">
        <v>172748</v>
      </c>
      <c r="K33" s="162">
        <v>25012</v>
      </c>
      <c r="L33" s="162">
        <v>98986</v>
      </c>
      <c r="M33" s="162">
        <v>49011</v>
      </c>
      <c r="N33" s="162">
        <v>6111</v>
      </c>
      <c r="O33" s="85"/>
      <c r="P33" s="85"/>
      <c r="Q33" s="85"/>
      <c r="R33" s="85"/>
      <c r="S33" s="85"/>
      <c r="T33" s="85"/>
      <c r="U33" s="85"/>
      <c r="V33" s="85"/>
      <c r="W33" s="85"/>
      <c r="X33" s="85"/>
    </row>
    <row r="34" spans="1:24" s="71" customFormat="1" ht="11.1" customHeight="1">
      <c r="A34" s="69">
        <f>IF(B34&lt;&gt;"",COUNTA($B$20:B34),"")</f>
        <v>15</v>
      </c>
      <c r="B34" s="78" t="s">
        <v>82</v>
      </c>
      <c r="C34" s="161">
        <v>213224</v>
      </c>
      <c r="D34" s="161" t="s">
        <v>8</v>
      </c>
      <c r="E34" s="161" t="s">
        <v>8</v>
      </c>
      <c r="F34" s="161" t="s">
        <v>8</v>
      </c>
      <c r="G34" s="161" t="s">
        <v>8</v>
      </c>
      <c r="H34" s="161" t="s">
        <v>8</v>
      </c>
      <c r="I34" s="161" t="s">
        <v>8</v>
      </c>
      <c r="J34" s="161" t="s">
        <v>8</v>
      </c>
      <c r="K34" s="161" t="s">
        <v>8</v>
      </c>
      <c r="L34" s="161" t="s">
        <v>8</v>
      </c>
      <c r="M34" s="161" t="s">
        <v>8</v>
      </c>
      <c r="N34" s="161">
        <v>213224</v>
      </c>
      <c r="O34" s="85"/>
      <c r="P34" s="85"/>
      <c r="Q34" s="85"/>
      <c r="R34" s="85"/>
      <c r="S34" s="85"/>
      <c r="T34" s="85"/>
      <c r="U34" s="85"/>
      <c r="V34" s="85"/>
      <c r="W34" s="85"/>
      <c r="X34" s="85"/>
    </row>
    <row r="35" spans="1:24" s="71" customFormat="1" ht="11.1" customHeight="1">
      <c r="A35" s="69">
        <f>IF(B35&lt;&gt;"",COUNTA($B$20:B35),"")</f>
        <v>16</v>
      </c>
      <c r="B35" s="78" t="s">
        <v>83</v>
      </c>
      <c r="C35" s="161">
        <v>68194</v>
      </c>
      <c r="D35" s="161" t="s">
        <v>8</v>
      </c>
      <c r="E35" s="161" t="s">
        <v>8</v>
      </c>
      <c r="F35" s="161" t="s">
        <v>8</v>
      </c>
      <c r="G35" s="161" t="s">
        <v>8</v>
      </c>
      <c r="H35" s="161" t="s">
        <v>8</v>
      </c>
      <c r="I35" s="161" t="s">
        <v>8</v>
      </c>
      <c r="J35" s="161" t="s">
        <v>8</v>
      </c>
      <c r="K35" s="161" t="s">
        <v>8</v>
      </c>
      <c r="L35" s="161" t="s">
        <v>8</v>
      </c>
      <c r="M35" s="161" t="s">
        <v>8</v>
      </c>
      <c r="N35" s="161">
        <v>68194</v>
      </c>
      <c r="O35" s="85"/>
      <c r="P35" s="85"/>
      <c r="Q35" s="85"/>
      <c r="R35" s="85"/>
      <c r="S35" s="85"/>
      <c r="T35" s="85"/>
      <c r="U35" s="85"/>
      <c r="V35" s="85"/>
      <c r="W35" s="85"/>
      <c r="X35" s="85"/>
    </row>
    <row r="36" spans="1:24" s="71" customFormat="1" ht="11.1" customHeight="1">
      <c r="A36" s="69">
        <f>IF(B36&lt;&gt;"",COUNTA($B$20:B36),"")</f>
        <v>17</v>
      </c>
      <c r="B36" s="78" t="s">
        <v>99</v>
      </c>
      <c r="C36" s="161">
        <v>92616</v>
      </c>
      <c r="D36" s="161" t="s">
        <v>8</v>
      </c>
      <c r="E36" s="161" t="s">
        <v>8</v>
      </c>
      <c r="F36" s="161" t="s">
        <v>8</v>
      </c>
      <c r="G36" s="161" t="s">
        <v>8</v>
      </c>
      <c r="H36" s="161" t="s">
        <v>8</v>
      </c>
      <c r="I36" s="161" t="s">
        <v>8</v>
      </c>
      <c r="J36" s="161" t="s">
        <v>8</v>
      </c>
      <c r="K36" s="161" t="s">
        <v>8</v>
      </c>
      <c r="L36" s="161" t="s">
        <v>8</v>
      </c>
      <c r="M36" s="161" t="s">
        <v>8</v>
      </c>
      <c r="N36" s="161">
        <v>92616</v>
      </c>
      <c r="O36" s="85"/>
      <c r="P36" s="85"/>
      <c r="Q36" s="85"/>
      <c r="R36" s="85"/>
      <c r="S36" s="85"/>
      <c r="T36" s="85"/>
      <c r="U36" s="85"/>
      <c r="V36" s="85"/>
      <c r="W36" s="85"/>
      <c r="X36" s="85"/>
    </row>
    <row r="37" spans="1:24" s="71" customFormat="1" ht="11.1" customHeight="1">
      <c r="A37" s="69">
        <f>IF(B37&lt;&gt;"",COUNTA($B$20:B37),"")</f>
        <v>18</v>
      </c>
      <c r="B37" s="78" t="s">
        <v>100</v>
      </c>
      <c r="C37" s="161">
        <v>30918</v>
      </c>
      <c r="D37" s="161" t="s">
        <v>8</v>
      </c>
      <c r="E37" s="161" t="s">
        <v>8</v>
      </c>
      <c r="F37" s="161" t="s">
        <v>8</v>
      </c>
      <c r="G37" s="161" t="s">
        <v>8</v>
      </c>
      <c r="H37" s="161" t="s">
        <v>8</v>
      </c>
      <c r="I37" s="161" t="s">
        <v>8</v>
      </c>
      <c r="J37" s="161" t="s">
        <v>8</v>
      </c>
      <c r="K37" s="161" t="s">
        <v>8</v>
      </c>
      <c r="L37" s="161" t="s">
        <v>8</v>
      </c>
      <c r="M37" s="161" t="s">
        <v>8</v>
      </c>
      <c r="N37" s="161">
        <v>30918</v>
      </c>
      <c r="O37" s="85"/>
      <c r="P37" s="85"/>
      <c r="Q37" s="85"/>
      <c r="R37" s="85"/>
      <c r="S37" s="85"/>
      <c r="T37" s="85"/>
      <c r="U37" s="85"/>
      <c r="V37" s="85"/>
      <c r="W37" s="85"/>
      <c r="X37" s="85"/>
    </row>
    <row r="38" spans="1:24" s="71" customFormat="1" ht="11.1" customHeight="1">
      <c r="A38" s="69">
        <f>IF(B38&lt;&gt;"",COUNTA($B$20:B38),"")</f>
        <v>19</v>
      </c>
      <c r="B38" s="78" t="s">
        <v>27</v>
      </c>
      <c r="C38" s="161">
        <v>142097</v>
      </c>
      <c r="D38" s="161" t="s">
        <v>8</v>
      </c>
      <c r="E38" s="161" t="s">
        <v>8</v>
      </c>
      <c r="F38" s="161" t="s">
        <v>8</v>
      </c>
      <c r="G38" s="161" t="s">
        <v>8</v>
      </c>
      <c r="H38" s="161" t="s">
        <v>8</v>
      </c>
      <c r="I38" s="161" t="s">
        <v>8</v>
      </c>
      <c r="J38" s="161" t="s">
        <v>8</v>
      </c>
      <c r="K38" s="161" t="s">
        <v>8</v>
      </c>
      <c r="L38" s="161" t="s">
        <v>8</v>
      </c>
      <c r="M38" s="161" t="s">
        <v>8</v>
      </c>
      <c r="N38" s="161">
        <v>142097</v>
      </c>
      <c r="O38" s="85"/>
      <c r="P38" s="85"/>
      <c r="Q38" s="85"/>
      <c r="R38" s="85"/>
      <c r="S38" s="85"/>
      <c r="T38" s="85"/>
      <c r="U38" s="85"/>
      <c r="V38" s="85"/>
      <c r="W38" s="85"/>
      <c r="X38" s="85"/>
    </row>
    <row r="39" spans="1:24" s="71" customFormat="1" ht="21.6" customHeight="1">
      <c r="A39" s="69">
        <f>IF(B39&lt;&gt;"",COUNTA($B$20:B39),"")</f>
        <v>20</v>
      </c>
      <c r="B39" s="79" t="s">
        <v>84</v>
      </c>
      <c r="C39" s="161">
        <v>53264</v>
      </c>
      <c r="D39" s="161" t="s">
        <v>8</v>
      </c>
      <c r="E39" s="161" t="s">
        <v>8</v>
      </c>
      <c r="F39" s="161" t="s">
        <v>8</v>
      </c>
      <c r="G39" s="161" t="s">
        <v>8</v>
      </c>
      <c r="H39" s="161" t="s">
        <v>8</v>
      </c>
      <c r="I39" s="161" t="s">
        <v>8</v>
      </c>
      <c r="J39" s="161" t="s">
        <v>8</v>
      </c>
      <c r="K39" s="161" t="s">
        <v>8</v>
      </c>
      <c r="L39" s="161" t="s">
        <v>8</v>
      </c>
      <c r="M39" s="161" t="s">
        <v>8</v>
      </c>
      <c r="N39" s="161">
        <v>53264</v>
      </c>
      <c r="O39" s="85"/>
      <c r="P39" s="85"/>
      <c r="Q39" s="85"/>
      <c r="R39" s="85"/>
      <c r="S39" s="85"/>
      <c r="T39" s="85"/>
      <c r="U39" s="85"/>
      <c r="V39" s="85"/>
      <c r="W39" s="85"/>
      <c r="X39" s="85"/>
    </row>
    <row r="40" spans="1:24" s="71" customFormat="1" ht="21.6" customHeight="1">
      <c r="A40" s="69">
        <f>IF(B40&lt;&gt;"",COUNTA($B$20:B40),"")</f>
        <v>21</v>
      </c>
      <c r="B40" s="79" t="s">
        <v>85</v>
      </c>
      <c r="C40" s="161">
        <v>156102</v>
      </c>
      <c r="D40" s="161">
        <v>149</v>
      </c>
      <c r="E40" s="161">
        <v>214</v>
      </c>
      <c r="F40" s="161">
        <v>1276</v>
      </c>
      <c r="G40" s="161">
        <v>11510</v>
      </c>
      <c r="H40" s="161">
        <v>135819</v>
      </c>
      <c r="I40" s="161">
        <v>69475</v>
      </c>
      <c r="J40" s="161">
        <v>66345</v>
      </c>
      <c r="K40" s="161">
        <v>590</v>
      </c>
      <c r="L40" s="161">
        <v>5569</v>
      </c>
      <c r="M40" s="161">
        <v>975</v>
      </c>
      <c r="N40" s="161" t="s">
        <v>8</v>
      </c>
      <c r="O40" s="85"/>
      <c r="P40" s="85"/>
      <c r="Q40" s="85"/>
      <c r="R40" s="85"/>
      <c r="S40" s="85"/>
      <c r="T40" s="85"/>
      <c r="U40" s="85"/>
      <c r="V40" s="85"/>
      <c r="W40" s="85"/>
      <c r="X40" s="85"/>
    </row>
    <row r="41" spans="1:24" s="71" customFormat="1" ht="21.6" customHeight="1">
      <c r="A41" s="69">
        <f>IF(B41&lt;&gt;"",COUNTA($B$20:B41),"")</f>
        <v>22</v>
      </c>
      <c r="B41" s="79" t="s">
        <v>86</v>
      </c>
      <c r="C41" s="161">
        <v>110018</v>
      </c>
      <c r="D41" s="161" t="s">
        <v>8</v>
      </c>
      <c r="E41" s="161">
        <v>19</v>
      </c>
      <c r="F41" s="161">
        <v>280</v>
      </c>
      <c r="G41" s="161">
        <v>385</v>
      </c>
      <c r="H41" s="161">
        <v>109080</v>
      </c>
      <c r="I41" s="161">
        <v>108710</v>
      </c>
      <c r="J41" s="161">
        <v>370</v>
      </c>
      <c r="K41" s="161" t="s">
        <v>8</v>
      </c>
      <c r="L41" s="161" t="s">
        <v>8</v>
      </c>
      <c r="M41" s="161">
        <v>255</v>
      </c>
      <c r="N41" s="161" t="s">
        <v>8</v>
      </c>
      <c r="O41" s="85"/>
      <c r="P41" s="85"/>
      <c r="Q41" s="85"/>
      <c r="R41" s="85"/>
      <c r="S41" s="85"/>
      <c r="T41" s="85"/>
      <c r="U41" s="85"/>
      <c r="V41" s="85"/>
      <c r="W41" s="85"/>
      <c r="X41" s="85"/>
    </row>
    <row r="42" spans="1:24" s="71" customFormat="1" ht="11.1" customHeight="1">
      <c r="A42" s="69">
        <f>IF(B42&lt;&gt;"",COUNTA($B$20:B42),"")</f>
        <v>23</v>
      </c>
      <c r="B42" s="78" t="s">
        <v>87</v>
      </c>
      <c r="C42" s="161">
        <v>30114</v>
      </c>
      <c r="D42" s="161">
        <v>873</v>
      </c>
      <c r="E42" s="161">
        <v>6647</v>
      </c>
      <c r="F42" s="161">
        <v>800</v>
      </c>
      <c r="G42" s="161">
        <v>569</v>
      </c>
      <c r="H42" s="161">
        <v>141</v>
      </c>
      <c r="I42" s="161">
        <v>27</v>
      </c>
      <c r="J42" s="161">
        <v>113</v>
      </c>
      <c r="K42" s="161">
        <v>652</v>
      </c>
      <c r="L42" s="161">
        <v>9568</v>
      </c>
      <c r="M42" s="161">
        <v>10865</v>
      </c>
      <c r="N42" s="161" t="s">
        <v>8</v>
      </c>
      <c r="O42" s="85"/>
      <c r="P42" s="85"/>
      <c r="Q42" s="85"/>
      <c r="R42" s="85"/>
      <c r="S42" s="85"/>
      <c r="T42" s="85"/>
      <c r="U42" s="85"/>
      <c r="V42" s="85"/>
      <c r="W42" s="85"/>
      <c r="X42" s="85"/>
    </row>
    <row r="43" spans="1:24" s="71" customFormat="1" ht="11.1" customHeight="1">
      <c r="A43" s="69">
        <f>IF(B43&lt;&gt;"",COUNTA($B$20:B43),"")</f>
        <v>24</v>
      </c>
      <c r="B43" s="78" t="s">
        <v>88</v>
      </c>
      <c r="C43" s="161">
        <v>359305</v>
      </c>
      <c r="D43" s="161">
        <v>37847</v>
      </c>
      <c r="E43" s="161">
        <v>17374</v>
      </c>
      <c r="F43" s="161">
        <v>13156</v>
      </c>
      <c r="G43" s="161">
        <v>4487</v>
      </c>
      <c r="H43" s="161">
        <v>114383</v>
      </c>
      <c r="I43" s="161">
        <v>67794</v>
      </c>
      <c r="J43" s="161">
        <v>46589</v>
      </c>
      <c r="K43" s="161">
        <v>6039</v>
      </c>
      <c r="L43" s="161">
        <v>4815</v>
      </c>
      <c r="M43" s="161">
        <v>19321</v>
      </c>
      <c r="N43" s="161">
        <v>141883</v>
      </c>
      <c r="O43" s="85"/>
      <c r="P43" s="85"/>
      <c r="Q43" s="85"/>
      <c r="R43" s="85"/>
      <c r="S43" s="85"/>
      <c r="T43" s="85"/>
      <c r="U43" s="85"/>
      <c r="V43" s="85"/>
      <c r="W43" s="85"/>
      <c r="X43" s="85"/>
    </row>
    <row r="44" spans="1:24" s="71" customFormat="1" ht="11.1" customHeight="1">
      <c r="A44" s="69">
        <f>IF(B44&lt;&gt;"",COUNTA($B$20:B44),"")</f>
        <v>25</v>
      </c>
      <c r="B44" s="78" t="s">
        <v>74</v>
      </c>
      <c r="C44" s="161">
        <v>202139</v>
      </c>
      <c r="D44" s="161">
        <v>9896</v>
      </c>
      <c r="E44" s="161">
        <v>185</v>
      </c>
      <c r="F44" s="161">
        <v>11346</v>
      </c>
      <c r="G44" s="161">
        <v>23</v>
      </c>
      <c r="H44" s="161">
        <v>41293</v>
      </c>
      <c r="I44" s="161">
        <v>173</v>
      </c>
      <c r="J44" s="161">
        <v>41121</v>
      </c>
      <c r="K44" s="161">
        <v>27</v>
      </c>
      <c r="L44" s="161">
        <v>1077</v>
      </c>
      <c r="M44" s="161">
        <v>505</v>
      </c>
      <c r="N44" s="161">
        <v>137787</v>
      </c>
      <c r="O44" s="85"/>
      <c r="P44" s="85"/>
      <c r="Q44" s="85"/>
      <c r="R44" s="85"/>
      <c r="S44" s="85"/>
      <c r="T44" s="85"/>
      <c r="U44" s="85"/>
      <c r="V44" s="85"/>
      <c r="W44" s="85"/>
      <c r="X44" s="85"/>
    </row>
    <row r="45" spans="1:24" s="71" customFormat="1" ht="19.149999999999999" customHeight="1">
      <c r="A45" s="70">
        <f>IF(B45&lt;&gt;"",COUNTA($B$20:B45),"")</f>
        <v>26</v>
      </c>
      <c r="B45" s="80" t="s">
        <v>89</v>
      </c>
      <c r="C45" s="162">
        <v>861986</v>
      </c>
      <c r="D45" s="162">
        <v>28973</v>
      </c>
      <c r="E45" s="162">
        <v>24069</v>
      </c>
      <c r="F45" s="162">
        <v>4167</v>
      </c>
      <c r="G45" s="162">
        <v>16928</v>
      </c>
      <c r="H45" s="162">
        <v>318129</v>
      </c>
      <c r="I45" s="162">
        <v>245833</v>
      </c>
      <c r="J45" s="162">
        <v>72296</v>
      </c>
      <c r="K45" s="162">
        <v>7254</v>
      </c>
      <c r="L45" s="162">
        <v>18874</v>
      </c>
      <c r="M45" s="162">
        <v>30911</v>
      </c>
      <c r="N45" s="162">
        <v>412680</v>
      </c>
      <c r="O45" s="85"/>
      <c r="P45" s="85"/>
      <c r="Q45" s="85"/>
      <c r="R45" s="85"/>
      <c r="S45" s="85"/>
      <c r="T45" s="85"/>
      <c r="U45" s="85"/>
      <c r="V45" s="85"/>
      <c r="W45" s="85"/>
      <c r="X45" s="85"/>
    </row>
    <row r="46" spans="1:24" s="87" customFormat="1" ht="11.1" customHeight="1">
      <c r="A46" s="69">
        <f>IF(B46&lt;&gt;"",COUNTA($B$20:B46),"")</f>
        <v>27</v>
      </c>
      <c r="B46" s="78" t="s">
        <v>90</v>
      </c>
      <c r="C46" s="161">
        <v>70314</v>
      </c>
      <c r="D46" s="161">
        <v>5522</v>
      </c>
      <c r="E46" s="161">
        <v>5312</v>
      </c>
      <c r="F46" s="161">
        <v>7489</v>
      </c>
      <c r="G46" s="161">
        <v>1507</v>
      </c>
      <c r="H46" s="161">
        <v>4123</v>
      </c>
      <c r="I46" s="161" t="s">
        <v>8</v>
      </c>
      <c r="J46" s="161">
        <v>4123</v>
      </c>
      <c r="K46" s="161">
        <v>95</v>
      </c>
      <c r="L46" s="161">
        <v>10310</v>
      </c>
      <c r="M46" s="161">
        <v>8349</v>
      </c>
      <c r="N46" s="161">
        <v>27607</v>
      </c>
      <c r="O46" s="86"/>
      <c r="P46" s="86"/>
      <c r="Q46" s="86"/>
      <c r="R46" s="86"/>
      <c r="S46" s="86"/>
      <c r="T46" s="86"/>
      <c r="U46" s="86"/>
      <c r="V46" s="86"/>
      <c r="W46" s="86"/>
      <c r="X46" s="86"/>
    </row>
    <row r="47" spans="1:24" s="87" customFormat="1" ht="11.1" customHeight="1">
      <c r="A47" s="69">
        <f>IF(B47&lt;&gt;"",COUNTA($B$20:B47),"")</f>
        <v>28</v>
      </c>
      <c r="B47" s="78" t="s">
        <v>91</v>
      </c>
      <c r="C47" s="161" t="s">
        <v>8</v>
      </c>
      <c r="D47" s="161" t="s">
        <v>8</v>
      </c>
      <c r="E47" s="161" t="s">
        <v>8</v>
      </c>
      <c r="F47" s="161" t="s">
        <v>8</v>
      </c>
      <c r="G47" s="161" t="s">
        <v>8</v>
      </c>
      <c r="H47" s="161" t="s">
        <v>8</v>
      </c>
      <c r="I47" s="161" t="s">
        <v>8</v>
      </c>
      <c r="J47" s="161" t="s">
        <v>8</v>
      </c>
      <c r="K47" s="161" t="s">
        <v>8</v>
      </c>
      <c r="L47" s="161" t="s">
        <v>8</v>
      </c>
      <c r="M47" s="161" t="s">
        <v>8</v>
      </c>
      <c r="N47" s="161" t="s">
        <v>8</v>
      </c>
      <c r="O47" s="86"/>
      <c r="P47" s="86"/>
      <c r="Q47" s="86"/>
      <c r="R47" s="86"/>
      <c r="S47" s="86"/>
      <c r="T47" s="86"/>
      <c r="U47" s="86"/>
      <c r="V47" s="86"/>
      <c r="W47" s="86"/>
      <c r="X47" s="86"/>
    </row>
    <row r="48" spans="1:24" s="87" customFormat="1" ht="11.1" customHeight="1">
      <c r="A48" s="69">
        <f>IF(B48&lt;&gt;"",COUNTA($B$20:B48),"")</f>
        <v>29</v>
      </c>
      <c r="B48" s="78" t="s">
        <v>92</v>
      </c>
      <c r="C48" s="161">
        <v>43388</v>
      </c>
      <c r="D48" s="161">
        <v>27894</v>
      </c>
      <c r="E48" s="161">
        <v>985</v>
      </c>
      <c r="F48" s="161">
        <v>507</v>
      </c>
      <c r="G48" s="161">
        <v>61</v>
      </c>
      <c r="H48" s="161">
        <v>131</v>
      </c>
      <c r="I48" s="161">
        <v>10</v>
      </c>
      <c r="J48" s="161">
        <v>122</v>
      </c>
      <c r="K48" s="161">
        <v>16</v>
      </c>
      <c r="L48" s="161">
        <v>10648</v>
      </c>
      <c r="M48" s="161">
        <v>2504</v>
      </c>
      <c r="N48" s="161">
        <v>643</v>
      </c>
      <c r="O48" s="86"/>
      <c r="P48" s="86"/>
      <c r="Q48" s="86"/>
      <c r="R48" s="86"/>
      <c r="S48" s="86"/>
      <c r="T48" s="86"/>
      <c r="U48" s="86"/>
      <c r="V48" s="86"/>
      <c r="W48" s="86"/>
      <c r="X48" s="86"/>
    </row>
    <row r="49" spans="1:24" s="87" customFormat="1" ht="11.1" customHeight="1">
      <c r="A49" s="69">
        <f>IF(B49&lt;&gt;"",COUNTA($B$20:B49),"")</f>
        <v>30</v>
      </c>
      <c r="B49" s="78" t="s">
        <v>74</v>
      </c>
      <c r="C49" s="161">
        <v>1816</v>
      </c>
      <c r="D49" s="161">
        <v>20</v>
      </c>
      <c r="E49" s="161">
        <v>450</v>
      </c>
      <c r="F49" s="161" t="s">
        <v>8</v>
      </c>
      <c r="G49" s="161" t="s">
        <v>8</v>
      </c>
      <c r="H49" s="161">
        <v>30</v>
      </c>
      <c r="I49" s="161" t="s">
        <v>8</v>
      </c>
      <c r="J49" s="161">
        <v>30</v>
      </c>
      <c r="K49" s="161" t="s">
        <v>8</v>
      </c>
      <c r="L49" s="161">
        <v>1210</v>
      </c>
      <c r="M49" s="161">
        <v>19</v>
      </c>
      <c r="N49" s="161">
        <v>86</v>
      </c>
      <c r="O49" s="86"/>
      <c r="P49" s="86"/>
      <c r="Q49" s="86"/>
      <c r="R49" s="86"/>
      <c r="S49" s="86"/>
      <c r="T49" s="86"/>
      <c r="U49" s="86"/>
      <c r="V49" s="86"/>
      <c r="W49" s="86"/>
      <c r="X49" s="86"/>
    </row>
    <row r="50" spans="1:24" s="71" customFormat="1" ht="19.149999999999999" customHeight="1">
      <c r="A50" s="70">
        <f>IF(B50&lt;&gt;"",COUNTA($B$20:B50),"")</f>
        <v>31</v>
      </c>
      <c r="B50" s="80" t="s">
        <v>93</v>
      </c>
      <c r="C50" s="162">
        <v>111887</v>
      </c>
      <c r="D50" s="162">
        <v>33397</v>
      </c>
      <c r="E50" s="162">
        <v>5846</v>
      </c>
      <c r="F50" s="162">
        <v>7996</v>
      </c>
      <c r="G50" s="162">
        <v>1568</v>
      </c>
      <c r="H50" s="162">
        <v>4224</v>
      </c>
      <c r="I50" s="162">
        <v>10</v>
      </c>
      <c r="J50" s="162">
        <v>4215</v>
      </c>
      <c r="K50" s="162">
        <v>111</v>
      </c>
      <c r="L50" s="162">
        <v>19747</v>
      </c>
      <c r="M50" s="162">
        <v>10834</v>
      </c>
      <c r="N50" s="162">
        <v>28164</v>
      </c>
      <c r="O50" s="85"/>
      <c r="P50" s="85"/>
      <c r="Q50" s="85"/>
      <c r="R50" s="85"/>
      <c r="S50" s="85"/>
      <c r="T50" s="85"/>
      <c r="U50" s="85"/>
      <c r="V50" s="85"/>
      <c r="W50" s="85"/>
      <c r="X50" s="85"/>
    </row>
    <row r="51" spans="1:24" s="71" customFormat="1" ht="19.149999999999999" customHeight="1">
      <c r="A51" s="70">
        <f>IF(B51&lt;&gt;"",COUNTA($B$20:B51),"")</f>
        <v>32</v>
      </c>
      <c r="B51" s="80" t="s">
        <v>94</v>
      </c>
      <c r="C51" s="162">
        <v>973873</v>
      </c>
      <c r="D51" s="162">
        <v>62370</v>
      </c>
      <c r="E51" s="162">
        <v>29916</v>
      </c>
      <c r="F51" s="162">
        <v>12163</v>
      </c>
      <c r="G51" s="162">
        <v>18496</v>
      </c>
      <c r="H51" s="162">
        <v>322353</v>
      </c>
      <c r="I51" s="162">
        <v>245843</v>
      </c>
      <c r="J51" s="162">
        <v>76511</v>
      </c>
      <c r="K51" s="162">
        <v>7365</v>
      </c>
      <c r="L51" s="162">
        <v>38621</v>
      </c>
      <c r="M51" s="162">
        <v>41745</v>
      </c>
      <c r="N51" s="162">
        <v>440844</v>
      </c>
      <c r="O51" s="85"/>
      <c r="P51" s="85"/>
      <c r="Q51" s="85"/>
      <c r="R51" s="85"/>
      <c r="S51" s="85"/>
      <c r="T51" s="85"/>
      <c r="U51" s="85"/>
      <c r="V51" s="85"/>
      <c r="W51" s="85"/>
      <c r="X51" s="85"/>
    </row>
    <row r="52" spans="1:24" s="71" customFormat="1" ht="19.149999999999999" customHeight="1">
      <c r="A52" s="70">
        <f>IF(B52&lt;&gt;"",COUNTA($B$20:B52),"")</f>
        <v>33</v>
      </c>
      <c r="B52" s="80" t="s">
        <v>95</v>
      </c>
      <c r="C52" s="162">
        <v>12901</v>
      </c>
      <c r="D52" s="162">
        <v>-88913</v>
      </c>
      <c r="E52" s="162">
        <v>-24263</v>
      </c>
      <c r="F52" s="162">
        <v>-73360</v>
      </c>
      <c r="G52" s="162">
        <v>-19285</v>
      </c>
      <c r="H52" s="162">
        <v>-130733</v>
      </c>
      <c r="I52" s="162">
        <v>-34496</v>
      </c>
      <c r="J52" s="162">
        <v>-96237</v>
      </c>
      <c r="K52" s="162">
        <v>-17647</v>
      </c>
      <c r="L52" s="162">
        <v>-60365</v>
      </c>
      <c r="M52" s="162">
        <v>-7266</v>
      </c>
      <c r="N52" s="162">
        <v>434733</v>
      </c>
      <c r="O52" s="85"/>
      <c r="P52" s="85"/>
      <c r="Q52" s="85"/>
      <c r="R52" s="85"/>
      <c r="S52" s="85"/>
      <c r="T52" s="85"/>
      <c r="U52" s="85"/>
      <c r="V52" s="85"/>
      <c r="W52" s="85"/>
      <c r="X52" s="85"/>
    </row>
    <row r="53" spans="1:24" s="87" customFormat="1" ht="24.95" customHeight="1">
      <c r="A53" s="69">
        <f>IF(B53&lt;&gt;"",COUNTA($B$20:B53),"")</f>
        <v>34</v>
      </c>
      <c r="B53" s="81" t="s">
        <v>96</v>
      </c>
      <c r="C53" s="163">
        <v>58982</v>
      </c>
      <c r="D53" s="163">
        <v>-84589</v>
      </c>
      <c r="E53" s="163">
        <v>-18025</v>
      </c>
      <c r="F53" s="163">
        <v>-47862</v>
      </c>
      <c r="G53" s="163">
        <v>-16279</v>
      </c>
      <c r="H53" s="163">
        <v>-131151</v>
      </c>
      <c r="I53" s="163">
        <v>-34498</v>
      </c>
      <c r="J53" s="163">
        <v>-96652</v>
      </c>
      <c r="K53" s="163">
        <v>-9629</v>
      </c>
      <c r="L53" s="163">
        <v>-37347</v>
      </c>
      <c r="M53" s="163">
        <v>-2619</v>
      </c>
      <c r="N53" s="163">
        <v>406483</v>
      </c>
      <c r="O53" s="86"/>
      <c r="P53" s="86"/>
      <c r="Q53" s="86"/>
      <c r="R53" s="86"/>
      <c r="S53" s="86"/>
      <c r="T53" s="86"/>
      <c r="U53" s="86"/>
      <c r="V53" s="86"/>
      <c r="W53" s="86"/>
      <c r="X53" s="86"/>
    </row>
    <row r="54" spans="1:24" s="87" customFormat="1" ht="15" customHeight="1">
      <c r="A54" s="69">
        <f>IF(B54&lt;&gt;"",COUNTA($B$20:B54),"")</f>
        <v>35</v>
      </c>
      <c r="B54" s="78" t="s">
        <v>97</v>
      </c>
      <c r="C54" s="161">
        <v>46572</v>
      </c>
      <c r="D54" s="161">
        <v>1900</v>
      </c>
      <c r="E54" s="161" t="s">
        <v>8</v>
      </c>
      <c r="F54" s="161" t="s">
        <v>8</v>
      </c>
      <c r="G54" s="161" t="s">
        <v>8</v>
      </c>
      <c r="H54" s="161" t="s">
        <v>8</v>
      </c>
      <c r="I54" s="161" t="s">
        <v>8</v>
      </c>
      <c r="J54" s="161" t="s">
        <v>8</v>
      </c>
      <c r="K54" s="161" t="s">
        <v>8</v>
      </c>
      <c r="L54" s="161">
        <v>430</v>
      </c>
      <c r="M54" s="161" t="s">
        <v>8</v>
      </c>
      <c r="N54" s="161">
        <v>44242</v>
      </c>
      <c r="O54" s="86"/>
      <c r="P54" s="86"/>
      <c r="Q54" s="86"/>
      <c r="R54" s="86"/>
      <c r="S54" s="86"/>
      <c r="T54" s="86"/>
      <c r="U54" s="86"/>
      <c r="V54" s="86"/>
      <c r="W54" s="86"/>
      <c r="X54" s="86"/>
    </row>
    <row r="55" spans="1:24" ht="11.1" customHeight="1">
      <c r="A55" s="69">
        <f>IF(B55&lt;&gt;"",COUNTA($B$20:B55),"")</f>
        <v>36</v>
      </c>
      <c r="B55" s="78" t="s">
        <v>98</v>
      </c>
      <c r="C55" s="161">
        <v>24284</v>
      </c>
      <c r="D55" s="161">
        <v>407</v>
      </c>
      <c r="E55" s="161">
        <v>102</v>
      </c>
      <c r="F55" s="161">
        <v>222</v>
      </c>
      <c r="G55" s="161" t="s">
        <v>8</v>
      </c>
      <c r="H55" s="161">
        <v>76</v>
      </c>
      <c r="I55" s="161" t="s">
        <v>8</v>
      </c>
      <c r="J55" s="161">
        <v>76</v>
      </c>
      <c r="K55" s="161">
        <v>103</v>
      </c>
      <c r="L55" s="161">
        <v>259</v>
      </c>
      <c r="M55" s="161">
        <v>150</v>
      </c>
      <c r="N55" s="161">
        <v>22965</v>
      </c>
    </row>
    <row r="56" spans="1:24" s="74" customFormat="1" ht="20.100000000000001" customHeight="1">
      <c r="A56" s="69" t="str">
        <f>IF(B56&lt;&gt;"",COUNTA($B$20:B56),"")</f>
        <v/>
      </c>
      <c r="B56" s="78"/>
      <c r="C56" s="229" t="s">
        <v>53</v>
      </c>
      <c r="D56" s="230"/>
      <c r="E56" s="230"/>
      <c r="F56" s="230"/>
      <c r="G56" s="230"/>
      <c r="H56" s="230" t="s">
        <v>53</v>
      </c>
      <c r="I56" s="230"/>
      <c r="J56" s="230"/>
      <c r="K56" s="230"/>
      <c r="L56" s="230"/>
      <c r="M56" s="230"/>
      <c r="N56" s="230"/>
    </row>
    <row r="57" spans="1:24" s="71" customFormat="1" ht="11.1" customHeight="1">
      <c r="A57" s="69">
        <f>IF(B57&lt;&gt;"",COUNTA($B$20:B57),"")</f>
        <v>37</v>
      </c>
      <c r="B57" s="78" t="s">
        <v>70</v>
      </c>
      <c r="C57" s="164">
        <v>788.44</v>
      </c>
      <c r="D57" s="164">
        <v>284.89999999999998</v>
      </c>
      <c r="E57" s="164">
        <v>127.52</v>
      </c>
      <c r="F57" s="164">
        <v>43.99</v>
      </c>
      <c r="G57" s="164">
        <v>46.61</v>
      </c>
      <c r="H57" s="164">
        <v>116.66</v>
      </c>
      <c r="I57" s="164">
        <v>42.99</v>
      </c>
      <c r="J57" s="164">
        <v>73.680000000000007</v>
      </c>
      <c r="K57" s="164">
        <v>28.55</v>
      </c>
      <c r="L57" s="164">
        <v>81.739999999999995</v>
      </c>
      <c r="M57" s="164">
        <v>58.46</v>
      </c>
      <c r="N57" s="164" t="s">
        <v>8</v>
      </c>
      <c r="O57" s="85"/>
      <c r="P57" s="85"/>
      <c r="Q57" s="85"/>
      <c r="R57" s="85"/>
      <c r="S57" s="85"/>
      <c r="T57" s="85"/>
      <c r="U57" s="85"/>
      <c r="V57" s="85"/>
      <c r="W57" s="85"/>
      <c r="X57" s="85"/>
    </row>
    <row r="58" spans="1:24" s="71" customFormat="1" ht="11.1" customHeight="1">
      <c r="A58" s="69">
        <f>IF(B58&lt;&gt;"",COUNTA($B$20:B58),"")</f>
        <v>38</v>
      </c>
      <c r="B58" s="78" t="s">
        <v>71</v>
      </c>
      <c r="C58" s="164">
        <v>565.72</v>
      </c>
      <c r="D58" s="164">
        <v>156.62</v>
      </c>
      <c r="E58" s="164">
        <v>36.5</v>
      </c>
      <c r="F58" s="164">
        <v>146.51</v>
      </c>
      <c r="G58" s="164">
        <v>16.45</v>
      </c>
      <c r="H58" s="164">
        <v>64.260000000000005</v>
      </c>
      <c r="I58" s="164">
        <v>53.52</v>
      </c>
      <c r="J58" s="164">
        <v>10.75</v>
      </c>
      <c r="K58" s="164">
        <v>20.38</v>
      </c>
      <c r="L58" s="164">
        <v>86.52</v>
      </c>
      <c r="M58" s="164">
        <v>38.200000000000003</v>
      </c>
      <c r="N58" s="164">
        <v>0.27</v>
      </c>
      <c r="O58" s="85"/>
      <c r="P58" s="85"/>
      <c r="Q58" s="85"/>
      <c r="R58" s="85"/>
      <c r="S58" s="85"/>
      <c r="T58" s="85"/>
      <c r="U58" s="85"/>
      <c r="V58" s="85"/>
      <c r="W58" s="85"/>
      <c r="X58" s="85"/>
    </row>
    <row r="59" spans="1:24" s="71" customFormat="1" ht="21.6" customHeight="1">
      <c r="A59" s="69">
        <f>IF(B59&lt;&gt;"",COUNTA($B$20:B59),"")</f>
        <v>39</v>
      </c>
      <c r="B59" s="79" t="s">
        <v>628</v>
      </c>
      <c r="C59" s="164">
        <v>1287.19</v>
      </c>
      <c r="D59" s="164" t="s">
        <v>8</v>
      </c>
      <c r="E59" s="164" t="s">
        <v>8</v>
      </c>
      <c r="F59" s="164" t="s">
        <v>8</v>
      </c>
      <c r="G59" s="164" t="s">
        <v>8</v>
      </c>
      <c r="H59" s="164">
        <v>1287.19</v>
      </c>
      <c r="I59" s="164">
        <v>1102.77</v>
      </c>
      <c r="J59" s="164">
        <v>184.42</v>
      </c>
      <c r="K59" s="164" t="s">
        <v>8</v>
      </c>
      <c r="L59" s="164" t="s">
        <v>8</v>
      </c>
      <c r="M59" s="164" t="s">
        <v>8</v>
      </c>
      <c r="N59" s="164" t="s">
        <v>8</v>
      </c>
      <c r="O59" s="85"/>
      <c r="P59" s="85"/>
      <c r="Q59" s="85"/>
      <c r="R59" s="85"/>
      <c r="S59" s="85"/>
      <c r="T59" s="85"/>
      <c r="U59" s="85"/>
      <c r="V59" s="85"/>
      <c r="W59" s="85"/>
      <c r="X59" s="85"/>
    </row>
    <row r="60" spans="1:24" s="71" customFormat="1" ht="11.1" customHeight="1">
      <c r="A60" s="69">
        <f>IF(B60&lt;&gt;"",COUNTA($B$20:B60),"")</f>
        <v>40</v>
      </c>
      <c r="B60" s="78" t="s">
        <v>72</v>
      </c>
      <c r="C60" s="164">
        <v>14.01</v>
      </c>
      <c r="D60" s="164">
        <v>0.4</v>
      </c>
      <c r="E60" s="164">
        <v>0.2</v>
      </c>
      <c r="F60" s="164" t="s">
        <v>8</v>
      </c>
      <c r="G60" s="164" t="s">
        <v>8</v>
      </c>
      <c r="H60" s="164">
        <v>0.03</v>
      </c>
      <c r="I60" s="164" t="s">
        <v>8</v>
      </c>
      <c r="J60" s="164">
        <v>0.03</v>
      </c>
      <c r="K60" s="164">
        <v>0.01</v>
      </c>
      <c r="L60" s="164">
        <v>0.08</v>
      </c>
      <c r="M60" s="164">
        <v>0.06</v>
      </c>
      <c r="N60" s="164">
        <v>13.23</v>
      </c>
      <c r="O60" s="85"/>
      <c r="P60" s="85"/>
      <c r="Q60" s="85"/>
      <c r="R60" s="85"/>
      <c r="S60" s="85"/>
      <c r="T60" s="85"/>
      <c r="U60" s="85"/>
      <c r="V60" s="85"/>
      <c r="W60" s="85"/>
      <c r="X60" s="85"/>
    </row>
    <row r="61" spans="1:24" s="71" customFormat="1" ht="11.1" customHeight="1">
      <c r="A61" s="69">
        <f>IF(B61&lt;&gt;"",COUNTA($B$20:B61),"")</f>
        <v>41</v>
      </c>
      <c r="B61" s="78" t="s">
        <v>73</v>
      </c>
      <c r="C61" s="164">
        <v>1749.62</v>
      </c>
      <c r="D61" s="164">
        <v>99.12</v>
      </c>
      <c r="E61" s="164">
        <v>21.06</v>
      </c>
      <c r="F61" s="164">
        <v>87.23</v>
      </c>
      <c r="G61" s="164">
        <v>82.57</v>
      </c>
      <c r="H61" s="164">
        <v>681.76</v>
      </c>
      <c r="I61" s="164">
        <v>30.02</v>
      </c>
      <c r="J61" s="164">
        <v>651.74</v>
      </c>
      <c r="K61" s="164">
        <v>25.17</v>
      </c>
      <c r="L61" s="164">
        <v>82.76</v>
      </c>
      <c r="M61" s="164">
        <v>52.44</v>
      </c>
      <c r="N61" s="164">
        <v>617.5</v>
      </c>
      <c r="O61" s="85"/>
      <c r="P61" s="85"/>
      <c r="Q61" s="85"/>
      <c r="R61" s="85"/>
      <c r="S61" s="85"/>
      <c r="T61" s="85"/>
      <c r="U61" s="85"/>
      <c r="V61" s="85"/>
      <c r="W61" s="85"/>
      <c r="X61" s="85"/>
    </row>
    <row r="62" spans="1:24" s="71" customFormat="1" ht="11.1" customHeight="1">
      <c r="A62" s="69">
        <f>IF(B62&lt;&gt;"",COUNTA($B$20:B62),"")</f>
        <v>42</v>
      </c>
      <c r="B62" s="78" t="s">
        <v>74</v>
      </c>
      <c r="C62" s="164">
        <v>885.86</v>
      </c>
      <c r="D62" s="164">
        <v>43.37</v>
      </c>
      <c r="E62" s="164">
        <v>0.81</v>
      </c>
      <c r="F62" s="164">
        <v>49.72</v>
      </c>
      <c r="G62" s="164">
        <v>0.1</v>
      </c>
      <c r="H62" s="164">
        <v>180.97</v>
      </c>
      <c r="I62" s="164">
        <v>0.76</v>
      </c>
      <c r="J62" s="164">
        <v>180.21</v>
      </c>
      <c r="K62" s="164">
        <v>0.12</v>
      </c>
      <c r="L62" s="164">
        <v>4.72</v>
      </c>
      <c r="M62" s="164">
        <v>2.21</v>
      </c>
      <c r="N62" s="164">
        <v>603.84</v>
      </c>
      <c r="O62" s="85"/>
      <c r="P62" s="85"/>
      <c r="Q62" s="85"/>
      <c r="R62" s="85"/>
      <c r="S62" s="85"/>
      <c r="T62" s="85"/>
      <c r="U62" s="85"/>
      <c r="V62" s="85"/>
      <c r="W62" s="85"/>
      <c r="X62" s="85"/>
    </row>
    <row r="63" spans="1:24" s="71" customFormat="1" ht="19.149999999999999" customHeight="1">
      <c r="A63" s="70">
        <f>IF(B63&lt;&gt;"",COUNTA($B$20:B63),"")</f>
        <v>43</v>
      </c>
      <c r="B63" s="80" t="s">
        <v>75</v>
      </c>
      <c r="C63" s="165">
        <v>3519.12</v>
      </c>
      <c r="D63" s="165">
        <v>497.68</v>
      </c>
      <c r="E63" s="165">
        <v>184.48</v>
      </c>
      <c r="F63" s="165">
        <v>228.01</v>
      </c>
      <c r="G63" s="165">
        <v>145.53</v>
      </c>
      <c r="H63" s="165">
        <v>1968.94</v>
      </c>
      <c r="I63" s="165">
        <v>1228.54</v>
      </c>
      <c r="J63" s="165">
        <v>740.41</v>
      </c>
      <c r="K63" s="165">
        <v>73.989999999999995</v>
      </c>
      <c r="L63" s="165">
        <v>246.39</v>
      </c>
      <c r="M63" s="165">
        <v>146.94</v>
      </c>
      <c r="N63" s="165">
        <v>27.16</v>
      </c>
      <c r="O63" s="85"/>
      <c r="P63" s="85"/>
      <c r="Q63" s="85"/>
      <c r="R63" s="85"/>
      <c r="S63" s="85"/>
      <c r="T63" s="85"/>
      <c r="U63" s="85"/>
      <c r="V63" s="85"/>
      <c r="W63" s="85"/>
      <c r="X63" s="85"/>
    </row>
    <row r="64" spans="1:24" s="71" customFormat="1" ht="21.6" customHeight="1">
      <c r="A64" s="69">
        <f>IF(B64&lt;&gt;"",COUNTA($B$20:B64),"")</f>
        <v>44</v>
      </c>
      <c r="B64" s="79" t="s">
        <v>76</v>
      </c>
      <c r="C64" s="164">
        <v>640.36</v>
      </c>
      <c r="D64" s="164">
        <v>161.86000000000001</v>
      </c>
      <c r="E64" s="164">
        <v>52.05</v>
      </c>
      <c r="F64" s="164">
        <v>146.79</v>
      </c>
      <c r="G64" s="164">
        <v>19.78</v>
      </c>
      <c r="H64" s="164">
        <v>12.43</v>
      </c>
      <c r="I64" s="164">
        <v>0.03</v>
      </c>
      <c r="J64" s="164">
        <v>12.4</v>
      </c>
      <c r="K64" s="164">
        <v>35.39</v>
      </c>
      <c r="L64" s="164">
        <v>156.22</v>
      </c>
      <c r="M64" s="164">
        <v>55.85</v>
      </c>
      <c r="N64" s="164" t="s">
        <v>8</v>
      </c>
      <c r="O64" s="85"/>
      <c r="P64" s="85"/>
      <c r="Q64" s="85"/>
      <c r="R64" s="85"/>
      <c r="S64" s="85"/>
      <c r="T64" s="85"/>
      <c r="U64" s="85"/>
      <c r="V64" s="85"/>
      <c r="W64" s="85"/>
      <c r="X64" s="85"/>
    </row>
    <row r="65" spans="1:24" s="71" customFormat="1" ht="11.1" customHeight="1">
      <c r="A65" s="69">
        <f>IF(B65&lt;&gt;"",COUNTA($B$20:B65),"")</f>
        <v>45</v>
      </c>
      <c r="B65" s="78" t="s">
        <v>77</v>
      </c>
      <c r="C65" s="164">
        <v>410.74</v>
      </c>
      <c r="D65" s="164">
        <v>56.58</v>
      </c>
      <c r="E65" s="164">
        <v>9.08</v>
      </c>
      <c r="F65" s="164">
        <v>132.77000000000001</v>
      </c>
      <c r="G65" s="164">
        <v>18.28</v>
      </c>
      <c r="H65" s="164">
        <v>10.33</v>
      </c>
      <c r="I65" s="164" t="s">
        <v>8</v>
      </c>
      <c r="J65" s="164">
        <v>10.33</v>
      </c>
      <c r="K65" s="164">
        <v>33.81</v>
      </c>
      <c r="L65" s="164">
        <v>132.41</v>
      </c>
      <c r="M65" s="164">
        <v>17.48</v>
      </c>
      <c r="N65" s="164" t="s">
        <v>8</v>
      </c>
      <c r="O65" s="85"/>
      <c r="P65" s="85"/>
      <c r="Q65" s="85"/>
      <c r="R65" s="85"/>
      <c r="S65" s="85"/>
      <c r="T65" s="85"/>
      <c r="U65" s="85"/>
      <c r="V65" s="85"/>
      <c r="W65" s="85"/>
      <c r="X65" s="85"/>
    </row>
    <row r="66" spans="1:24" s="71" customFormat="1" ht="11.1" customHeight="1">
      <c r="A66" s="69">
        <f>IF(B66&lt;&gt;"",COUNTA($B$20:B66),"")</f>
        <v>46</v>
      </c>
      <c r="B66" s="78" t="s">
        <v>78</v>
      </c>
      <c r="C66" s="164">
        <v>0.03</v>
      </c>
      <c r="D66" s="164" t="s">
        <v>8</v>
      </c>
      <c r="E66" s="164" t="s">
        <v>8</v>
      </c>
      <c r="F66" s="164" t="s">
        <v>8</v>
      </c>
      <c r="G66" s="164" t="s">
        <v>8</v>
      </c>
      <c r="H66" s="164" t="s">
        <v>8</v>
      </c>
      <c r="I66" s="164" t="s">
        <v>8</v>
      </c>
      <c r="J66" s="164" t="s">
        <v>8</v>
      </c>
      <c r="K66" s="164" t="s">
        <v>8</v>
      </c>
      <c r="L66" s="164">
        <v>0.03</v>
      </c>
      <c r="M66" s="164" t="s">
        <v>8</v>
      </c>
      <c r="N66" s="164" t="s">
        <v>8</v>
      </c>
      <c r="O66" s="85"/>
      <c r="P66" s="85"/>
      <c r="Q66" s="85"/>
      <c r="R66" s="85"/>
      <c r="S66" s="85"/>
      <c r="T66" s="85"/>
      <c r="U66" s="85"/>
      <c r="V66" s="85"/>
      <c r="W66" s="85"/>
      <c r="X66" s="85"/>
    </row>
    <row r="67" spans="1:24" s="71" customFormat="1" ht="11.1" customHeight="1">
      <c r="A67" s="69">
        <f>IF(B67&lt;&gt;"",COUNTA($B$20:B67),"")</f>
        <v>47</v>
      </c>
      <c r="B67" s="78" t="s">
        <v>79</v>
      </c>
      <c r="C67" s="164">
        <v>59.85</v>
      </c>
      <c r="D67" s="164">
        <v>3.54</v>
      </c>
      <c r="E67" s="164">
        <v>2.88</v>
      </c>
      <c r="F67" s="164" t="s">
        <v>8</v>
      </c>
      <c r="G67" s="164">
        <v>0.26</v>
      </c>
      <c r="H67" s="164">
        <v>4.3899999999999997</v>
      </c>
      <c r="I67" s="164" t="s">
        <v>8</v>
      </c>
      <c r="J67" s="164">
        <v>4.3899999999999997</v>
      </c>
      <c r="K67" s="164">
        <v>0.24</v>
      </c>
      <c r="L67" s="164">
        <v>36.47</v>
      </c>
      <c r="M67" s="164">
        <v>12.08</v>
      </c>
      <c r="N67" s="164" t="s">
        <v>8</v>
      </c>
      <c r="O67" s="85"/>
      <c r="P67" s="85"/>
      <c r="Q67" s="85"/>
      <c r="R67" s="85"/>
      <c r="S67" s="85"/>
      <c r="T67" s="85"/>
      <c r="U67" s="85"/>
      <c r="V67" s="85"/>
      <c r="W67" s="85"/>
      <c r="X67" s="85"/>
    </row>
    <row r="68" spans="1:24" s="71" customFormat="1" ht="11.1" customHeight="1">
      <c r="A68" s="69">
        <f>IF(B68&lt;&gt;"",COUNTA($B$20:B68),"")</f>
        <v>48</v>
      </c>
      <c r="B68" s="78" t="s">
        <v>74</v>
      </c>
      <c r="C68" s="164">
        <v>7.96</v>
      </c>
      <c r="D68" s="164">
        <v>0.09</v>
      </c>
      <c r="E68" s="164">
        <v>1.97</v>
      </c>
      <c r="F68" s="164" t="s">
        <v>8</v>
      </c>
      <c r="G68" s="164" t="s">
        <v>8</v>
      </c>
      <c r="H68" s="164">
        <v>0.13</v>
      </c>
      <c r="I68" s="164" t="s">
        <v>8</v>
      </c>
      <c r="J68" s="164">
        <v>0.13</v>
      </c>
      <c r="K68" s="164" t="s">
        <v>8</v>
      </c>
      <c r="L68" s="164">
        <v>5.3</v>
      </c>
      <c r="M68" s="164">
        <v>0.08</v>
      </c>
      <c r="N68" s="164">
        <v>0.38</v>
      </c>
      <c r="O68" s="85"/>
      <c r="P68" s="85"/>
      <c r="Q68" s="85"/>
      <c r="R68" s="85"/>
      <c r="S68" s="85"/>
      <c r="T68" s="85"/>
      <c r="U68" s="85"/>
      <c r="V68" s="85"/>
      <c r="W68" s="85"/>
      <c r="X68" s="85"/>
    </row>
    <row r="69" spans="1:24" s="71" customFormat="1" ht="19.149999999999999" customHeight="1">
      <c r="A69" s="70">
        <f>IF(B69&lt;&gt;"",COUNTA($B$20:B69),"")</f>
        <v>49</v>
      </c>
      <c r="B69" s="80" t="s">
        <v>80</v>
      </c>
      <c r="C69" s="165">
        <v>692.29</v>
      </c>
      <c r="D69" s="165">
        <v>165.31</v>
      </c>
      <c r="E69" s="165">
        <v>52.96</v>
      </c>
      <c r="F69" s="165">
        <v>146.79</v>
      </c>
      <c r="G69" s="165">
        <v>20.04</v>
      </c>
      <c r="H69" s="165">
        <v>16.68</v>
      </c>
      <c r="I69" s="165">
        <v>0.03</v>
      </c>
      <c r="J69" s="165">
        <v>16.649999999999999</v>
      </c>
      <c r="K69" s="165">
        <v>35.619999999999997</v>
      </c>
      <c r="L69" s="165">
        <v>187.42</v>
      </c>
      <c r="M69" s="165">
        <v>67.849999999999994</v>
      </c>
      <c r="N69" s="165">
        <v>-0.38</v>
      </c>
      <c r="O69" s="85"/>
      <c r="P69" s="85"/>
      <c r="Q69" s="85"/>
      <c r="R69" s="85"/>
      <c r="S69" s="85"/>
      <c r="T69" s="85"/>
      <c r="U69" s="85"/>
      <c r="V69" s="85"/>
      <c r="W69" s="85"/>
      <c r="X69" s="85"/>
    </row>
    <row r="70" spans="1:24" s="71" customFormat="1" ht="19.149999999999999" customHeight="1">
      <c r="A70" s="70">
        <f>IF(B70&lt;&gt;"",COUNTA($B$20:B70),"")</f>
        <v>50</v>
      </c>
      <c r="B70" s="80" t="s">
        <v>81</v>
      </c>
      <c r="C70" s="165">
        <v>4211.41</v>
      </c>
      <c r="D70" s="165">
        <v>662.99</v>
      </c>
      <c r="E70" s="165">
        <v>237.43</v>
      </c>
      <c r="F70" s="165">
        <v>374.8</v>
      </c>
      <c r="G70" s="165">
        <v>165.57</v>
      </c>
      <c r="H70" s="165">
        <v>1985.63</v>
      </c>
      <c r="I70" s="165">
        <v>1228.57</v>
      </c>
      <c r="J70" s="165">
        <v>757.06</v>
      </c>
      <c r="K70" s="165">
        <v>109.61</v>
      </c>
      <c r="L70" s="165">
        <v>433.8</v>
      </c>
      <c r="M70" s="165">
        <v>214.79</v>
      </c>
      <c r="N70" s="165">
        <v>26.78</v>
      </c>
      <c r="O70" s="85"/>
      <c r="P70" s="85"/>
      <c r="Q70" s="85"/>
      <c r="R70" s="85"/>
      <c r="S70" s="85"/>
      <c r="T70" s="85"/>
      <c r="U70" s="85"/>
      <c r="V70" s="85"/>
      <c r="W70" s="85"/>
      <c r="X70" s="85"/>
    </row>
    <row r="71" spans="1:24" s="71" customFormat="1" ht="11.1" customHeight="1">
      <c r="A71" s="69">
        <f>IF(B71&lt;&gt;"",COUNTA($B$20:B71),"")</f>
        <v>51</v>
      </c>
      <c r="B71" s="78" t="s">
        <v>82</v>
      </c>
      <c r="C71" s="164">
        <v>934.44</v>
      </c>
      <c r="D71" s="164" t="s">
        <v>8</v>
      </c>
      <c r="E71" s="164" t="s">
        <v>8</v>
      </c>
      <c r="F71" s="164" t="s">
        <v>8</v>
      </c>
      <c r="G71" s="164" t="s">
        <v>8</v>
      </c>
      <c r="H71" s="164" t="s">
        <v>8</v>
      </c>
      <c r="I71" s="164" t="s">
        <v>8</v>
      </c>
      <c r="J71" s="164" t="s">
        <v>8</v>
      </c>
      <c r="K71" s="164" t="s">
        <v>8</v>
      </c>
      <c r="L71" s="164" t="s">
        <v>8</v>
      </c>
      <c r="M71" s="164" t="s">
        <v>8</v>
      </c>
      <c r="N71" s="164">
        <v>934.44</v>
      </c>
      <c r="O71" s="85"/>
      <c r="P71" s="85"/>
      <c r="Q71" s="85"/>
      <c r="R71" s="85"/>
      <c r="S71" s="85"/>
      <c r="T71" s="85"/>
      <c r="U71" s="85"/>
      <c r="V71" s="85"/>
      <c r="W71" s="85"/>
      <c r="X71" s="85"/>
    </row>
    <row r="72" spans="1:24" s="71" customFormat="1" ht="11.1" customHeight="1">
      <c r="A72" s="69">
        <f>IF(B72&lt;&gt;"",COUNTA($B$20:B72),"")</f>
        <v>52</v>
      </c>
      <c r="B72" s="78" t="s">
        <v>83</v>
      </c>
      <c r="C72" s="164">
        <v>298.86</v>
      </c>
      <c r="D72" s="164" t="s">
        <v>8</v>
      </c>
      <c r="E72" s="164" t="s">
        <v>8</v>
      </c>
      <c r="F72" s="164" t="s">
        <v>8</v>
      </c>
      <c r="G72" s="164" t="s">
        <v>8</v>
      </c>
      <c r="H72" s="164" t="s">
        <v>8</v>
      </c>
      <c r="I72" s="164" t="s">
        <v>8</v>
      </c>
      <c r="J72" s="164" t="s">
        <v>8</v>
      </c>
      <c r="K72" s="164" t="s">
        <v>8</v>
      </c>
      <c r="L72" s="164" t="s">
        <v>8</v>
      </c>
      <c r="M72" s="164" t="s">
        <v>8</v>
      </c>
      <c r="N72" s="164">
        <v>298.86</v>
      </c>
      <c r="O72" s="85"/>
      <c r="P72" s="85"/>
      <c r="Q72" s="85"/>
      <c r="R72" s="85"/>
      <c r="S72" s="85"/>
      <c r="T72" s="85"/>
      <c r="U72" s="85"/>
      <c r="V72" s="85"/>
      <c r="W72" s="85"/>
      <c r="X72" s="85"/>
    </row>
    <row r="73" spans="1:24" s="71" customFormat="1" ht="11.1" customHeight="1">
      <c r="A73" s="69">
        <f>IF(B73&lt;&gt;"",COUNTA($B$20:B73),"")</f>
        <v>53</v>
      </c>
      <c r="B73" s="78" t="s">
        <v>99</v>
      </c>
      <c r="C73" s="164">
        <v>405.89</v>
      </c>
      <c r="D73" s="164" t="s">
        <v>8</v>
      </c>
      <c r="E73" s="164" t="s">
        <v>8</v>
      </c>
      <c r="F73" s="164" t="s">
        <v>8</v>
      </c>
      <c r="G73" s="164" t="s">
        <v>8</v>
      </c>
      <c r="H73" s="164" t="s">
        <v>8</v>
      </c>
      <c r="I73" s="164" t="s">
        <v>8</v>
      </c>
      <c r="J73" s="164" t="s">
        <v>8</v>
      </c>
      <c r="K73" s="164" t="s">
        <v>8</v>
      </c>
      <c r="L73" s="164" t="s">
        <v>8</v>
      </c>
      <c r="M73" s="164" t="s">
        <v>8</v>
      </c>
      <c r="N73" s="164">
        <v>405.89</v>
      </c>
      <c r="O73" s="85"/>
      <c r="P73" s="85"/>
      <c r="Q73" s="85"/>
      <c r="R73" s="85"/>
      <c r="S73" s="85"/>
      <c r="T73" s="85"/>
      <c r="U73" s="85"/>
      <c r="V73" s="85"/>
      <c r="W73" s="85"/>
      <c r="X73" s="85"/>
    </row>
    <row r="74" spans="1:24" s="71" customFormat="1" ht="11.1" customHeight="1">
      <c r="A74" s="69">
        <f>IF(B74&lt;&gt;"",COUNTA($B$20:B74),"")</f>
        <v>54</v>
      </c>
      <c r="B74" s="78" t="s">
        <v>100</v>
      </c>
      <c r="C74" s="164">
        <v>135.5</v>
      </c>
      <c r="D74" s="164" t="s">
        <v>8</v>
      </c>
      <c r="E74" s="164" t="s">
        <v>8</v>
      </c>
      <c r="F74" s="164" t="s">
        <v>8</v>
      </c>
      <c r="G74" s="164" t="s">
        <v>8</v>
      </c>
      <c r="H74" s="164" t="s">
        <v>8</v>
      </c>
      <c r="I74" s="164" t="s">
        <v>8</v>
      </c>
      <c r="J74" s="164" t="s">
        <v>8</v>
      </c>
      <c r="K74" s="164" t="s">
        <v>8</v>
      </c>
      <c r="L74" s="164" t="s">
        <v>8</v>
      </c>
      <c r="M74" s="164" t="s">
        <v>8</v>
      </c>
      <c r="N74" s="164">
        <v>135.5</v>
      </c>
      <c r="O74" s="85"/>
      <c r="P74" s="85"/>
      <c r="Q74" s="85"/>
      <c r="R74" s="85"/>
      <c r="S74" s="85"/>
      <c r="T74" s="85"/>
      <c r="U74" s="85"/>
      <c r="V74" s="85"/>
      <c r="W74" s="85"/>
      <c r="X74" s="85"/>
    </row>
    <row r="75" spans="1:24" s="71" customFormat="1" ht="11.1" customHeight="1">
      <c r="A75" s="69">
        <f>IF(B75&lt;&gt;"",COUNTA($B$20:B75),"")</f>
        <v>55</v>
      </c>
      <c r="B75" s="78" t="s">
        <v>27</v>
      </c>
      <c r="C75" s="164">
        <v>622.73</v>
      </c>
      <c r="D75" s="164" t="s">
        <v>8</v>
      </c>
      <c r="E75" s="164" t="s">
        <v>8</v>
      </c>
      <c r="F75" s="164" t="s">
        <v>8</v>
      </c>
      <c r="G75" s="164" t="s">
        <v>8</v>
      </c>
      <c r="H75" s="164" t="s">
        <v>8</v>
      </c>
      <c r="I75" s="164" t="s">
        <v>8</v>
      </c>
      <c r="J75" s="164" t="s">
        <v>8</v>
      </c>
      <c r="K75" s="164" t="s">
        <v>8</v>
      </c>
      <c r="L75" s="164" t="s">
        <v>8</v>
      </c>
      <c r="M75" s="164" t="s">
        <v>8</v>
      </c>
      <c r="N75" s="164">
        <v>622.73</v>
      </c>
      <c r="O75" s="85"/>
      <c r="P75" s="85"/>
      <c r="Q75" s="85"/>
      <c r="R75" s="85"/>
      <c r="S75" s="85"/>
      <c r="T75" s="85"/>
      <c r="U75" s="85"/>
      <c r="V75" s="85"/>
      <c r="W75" s="85"/>
      <c r="X75" s="85"/>
    </row>
    <row r="76" spans="1:24" s="71" customFormat="1" ht="21.6" customHeight="1">
      <c r="A76" s="69">
        <f>IF(B76&lt;&gt;"",COUNTA($B$20:B76),"")</f>
        <v>56</v>
      </c>
      <c r="B76" s="79" t="s">
        <v>84</v>
      </c>
      <c r="C76" s="164">
        <v>233.43</v>
      </c>
      <c r="D76" s="164" t="s">
        <v>8</v>
      </c>
      <c r="E76" s="164" t="s">
        <v>8</v>
      </c>
      <c r="F76" s="164" t="s">
        <v>8</v>
      </c>
      <c r="G76" s="164" t="s">
        <v>8</v>
      </c>
      <c r="H76" s="164" t="s">
        <v>8</v>
      </c>
      <c r="I76" s="164" t="s">
        <v>8</v>
      </c>
      <c r="J76" s="164" t="s">
        <v>8</v>
      </c>
      <c r="K76" s="164" t="s">
        <v>8</v>
      </c>
      <c r="L76" s="164" t="s">
        <v>8</v>
      </c>
      <c r="M76" s="164" t="s">
        <v>8</v>
      </c>
      <c r="N76" s="164">
        <v>233.43</v>
      </c>
      <c r="O76" s="85"/>
      <c r="P76" s="85"/>
      <c r="Q76" s="85"/>
      <c r="R76" s="85"/>
      <c r="S76" s="85"/>
      <c r="T76" s="85"/>
      <c r="U76" s="85"/>
      <c r="V76" s="85"/>
      <c r="W76" s="85"/>
      <c r="X76" s="85"/>
    </row>
    <row r="77" spans="1:24" s="71" customFormat="1" ht="21.6" customHeight="1">
      <c r="A77" s="69">
        <f>IF(B77&lt;&gt;"",COUNTA($B$20:B77),"")</f>
        <v>57</v>
      </c>
      <c r="B77" s="79" t="s">
        <v>85</v>
      </c>
      <c r="C77" s="164">
        <v>684.11</v>
      </c>
      <c r="D77" s="164">
        <v>0.65</v>
      </c>
      <c r="E77" s="164">
        <v>0.94</v>
      </c>
      <c r="F77" s="164">
        <v>5.59</v>
      </c>
      <c r="G77" s="164">
        <v>50.44</v>
      </c>
      <c r="H77" s="164">
        <v>595.22</v>
      </c>
      <c r="I77" s="164">
        <v>304.47000000000003</v>
      </c>
      <c r="J77" s="164">
        <v>290.75</v>
      </c>
      <c r="K77" s="164">
        <v>2.59</v>
      </c>
      <c r="L77" s="164">
        <v>24.41</v>
      </c>
      <c r="M77" s="164">
        <v>4.2699999999999996</v>
      </c>
      <c r="N77" s="164" t="s">
        <v>8</v>
      </c>
      <c r="O77" s="85"/>
      <c r="P77" s="85"/>
      <c r="Q77" s="85"/>
      <c r="R77" s="85"/>
      <c r="S77" s="85"/>
      <c r="T77" s="85"/>
      <c r="U77" s="85"/>
      <c r="V77" s="85"/>
      <c r="W77" s="85"/>
      <c r="X77" s="85"/>
    </row>
    <row r="78" spans="1:24" s="71" customFormat="1" ht="21.6" customHeight="1">
      <c r="A78" s="69">
        <f>IF(B78&lt;&gt;"",COUNTA($B$20:B78),"")</f>
        <v>58</v>
      </c>
      <c r="B78" s="79" t="s">
        <v>86</v>
      </c>
      <c r="C78" s="164">
        <v>482.15</v>
      </c>
      <c r="D78" s="164" t="s">
        <v>8</v>
      </c>
      <c r="E78" s="164">
        <v>0.08</v>
      </c>
      <c r="F78" s="164">
        <v>1.23</v>
      </c>
      <c r="G78" s="164">
        <v>1.69</v>
      </c>
      <c r="H78" s="164">
        <v>478.04</v>
      </c>
      <c r="I78" s="164">
        <v>476.42</v>
      </c>
      <c r="J78" s="164">
        <v>1.62</v>
      </c>
      <c r="K78" s="164" t="s">
        <v>8</v>
      </c>
      <c r="L78" s="164" t="s">
        <v>8</v>
      </c>
      <c r="M78" s="164">
        <v>1.1200000000000001</v>
      </c>
      <c r="N78" s="164" t="s">
        <v>8</v>
      </c>
      <c r="O78" s="85"/>
      <c r="P78" s="85"/>
      <c r="Q78" s="85"/>
      <c r="R78" s="85"/>
      <c r="S78" s="85"/>
      <c r="T78" s="85"/>
      <c r="U78" s="85"/>
      <c r="V78" s="85"/>
      <c r="W78" s="85"/>
      <c r="X78" s="85"/>
    </row>
    <row r="79" spans="1:24" s="71" customFormat="1" ht="11.1" customHeight="1">
      <c r="A79" s="69">
        <f>IF(B79&lt;&gt;"",COUNTA($B$20:B79),"")</f>
        <v>59</v>
      </c>
      <c r="B79" s="78" t="s">
        <v>87</v>
      </c>
      <c r="C79" s="164">
        <v>131.97</v>
      </c>
      <c r="D79" s="164">
        <v>3.83</v>
      </c>
      <c r="E79" s="164">
        <v>29.13</v>
      </c>
      <c r="F79" s="164">
        <v>3.51</v>
      </c>
      <c r="G79" s="164">
        <v>2.4900000000000002</v>
      </c>
      <c r="H79" s="164">
        <v>0.62</v>
      </c>
      <c r="I79" s="164">
        <v>0.12</v>
      </c>
      <c r="J79" s="164">
        <v>0.5</v>
      </c>
      <c r="K79" s="164">
        <v>2.86</v>
      </c>
      <c r="L79" s="164">
        <v>41.93</v>
      </c>
      <c r="M79" s="164">
        <v>47.61</v>
      </c>
      <c r="N79" s="164" t="s">
        <v>8</v>
      </c>
      <c r="O79" s="85"/>
      <c r="P79" s="85"/>
      <c r="Q79" s="85"/>
      <c r="R79" s="85"/>
      <c r="S79" s="85"/>
      <c r="T79" s="85"/>
      <c r="U79" s="85"/>
      <c r="V79" s="85"/>
      <c r="W79" s="85"/>
      <c r="X79" s="85"/>
    </row>
    <row r="80" spans="1:24" s="71" customFormat="1" ht="11.1" customHeight="1">
      <c r="A80" s="69">
        <f>IF(B80&lt;&gt;"",COUNTA($B$20:B80),"")</f>
        <v>60</v>
      </c>
      <c r="B80" s="78" t="s">
        <v>88</v>
      </c>
      <c r="C80" s="164">
        <v>1574.64</v>
      </c>
      <c r="D80" s="164">
        <v>165.86</v>
      </c>
      <c r="E80" s="164">
        <v>76.14</v>
      </c>
      <c r="F80" s="164">
        <v>57.66</v>
      </c>
      <c r="G80" s="164">
        <v>19.670000000000002</v>
      </c>
      <c r="H80" s="164">
        <v>501.28</v>
      </c>
      <c r="I80" s="164">
        <v>297.10000000000002</v>
      </c>
      <c r="J80" s="164">
        <v>204.17</v>
      </c>
      <c r="K80" s="164">
        <v>26.47</v>
      </c>
      <c r="L80" s="164">
        <v>21.1</v>
      </c>
      <c r="M80" s="164">
        <v>84.67</v>
      </c>
      <c r="N80" s="164">
        <v>621.79</v>
      </c>
      <c r="O80" s="85"/>
      <c r="P80" s="85"/>
      <c r="Q80" s="85"/>
      <c r="R80" s="85"/>
      <c r="S80" s="85"/>
      <c r="T80" s="85"/>
      <c r="U80" s="85"/>
      <c r="V80" s="85"/>
      <c r="W80" s="85"/>
      <c r="X80" s="85"/>
    </row>
    <row r="81" spans="1:24" s="71" customFormat="1" ht="11.1" customHeight="1">
      <c r="A81" s="69">
        <f>IF(B81&lt;&gt;"",COUNTA($B$20:B81),"")</f>
        <v>61</v>
      </c>
      <c r="B81" s="78" t="s">
        <v>74</v>
      </c>
      <c r="C81" s="164">
        <v>885.86</v>
      </c>
      <c r="D81" s="164">
        <v>43.37</v>
      </c>
      <c r="E81" s="164">
        <v>0.81</v>
      </c>
      <c r="F81" s="164">
        <v>49.72</v>
      </c>
      <c r="G81" s="164">
        <v>0.1</v>
      </c>
      <c r="H81" s="164">
        <v>180.97</v>
      </c>
      <c r="I81" s="164">
        <v>0.76</v>
      </c>
      <c r="J81" s="164">
        <v>180.21</v>
      </c>
      <c r="K81" s="164">
        <v>0.12</v>
      </c>
      <c r="L81" s="164">
        <v>4.72</v>
      </c>
      <c r="M81" s="164">
        <v>2.21</v>
      </c>
      <c r="N81" s="164">
        <v>603.84</v>
      </c>
      <c r="O81" s="85"/>
      <c r="P81" s="85"/>
      <c r="Q81" s="85"/>
      <c r="R81" s="85"/>
      <c r="S81" s="85"/>
      <c r="T81" s="85"/>
      <c r="U81" s="85"/>
      <c r="V81" s="85"/>
      <c r="W81" s="85"/>
      <c r="X81" s="85"/>
    </row>
    <row r="82" spans="1:24" s="71" customFormat="1" ht="19.149999999999999" customHeight="1">
      <c r="A82" s="70">
        <f>IF(B82&lt;&gt;"",COUNTA($B$20:B82),"")</f>
        <v>62</v>
      </c>
      <c r="B82" s="80" t="s">
        <v>89</v>
      </c>
      <c r="C82" s="165">
        <v>3777.61</v>
      </c>
      <c r="D82" s="165">
        <v>126.97</v>
      </c>
      <c r="E82" s="165">
        <v>105.48</v>
      </c>
      <c r="F82" s="165">
        <v>18.260000000000002</v>
      </c>
      <c r="G82" s="165">
        <v>74.19</v>
      </c>
      <c r="H82" s="165">
        <v>1394.18</v>
      </c>
      <c r="I82" s="165">
        <v>1077.3499999999999</v>
      </c>
      <c r="J82" s="165">
        <v>316.83</v>
      </c>
      <c r="K82" s="165">
        <v>31.79</v>
      </c>
      <c r="L82" s="165">
        <v>82.71</v>
      </c>
      <c r="M82" s="165">
        <v>135.46</v>
      </c>
      <c r="N82" s="165">
        <v>1808.55</v>
      </c>
      <c r="O82" s="85"/>
      <c r="P82" s="85"/>
      <c r="Q82" s="85"/>
      <c r="R82" s="85"/>
      <c r="S82" s="85"/>
      <c r="T82" s="85"/>
      <c r="U82" s="85"/>
      <c r="V82" s="85"/>
      <c r="W82" s="85"/>
      <c r="X82" s="85"/>
    </row>
    <row r="83" spans="1:24" s="87" customFormat="1" ht="11.1" customHeight="1">
      <c r="A83" s="69">
        <f>IF(B83&lt;&gt;"",COUNTA($B$20:B83),"")</f>
        <v>63</v>
      </c>
      <c r="B83" s="78" t="s">
        <v>90</v>
      </c>
      <c r="C83" s="164">
        <v>308.14999999999998</v>
      </c>
      <c r="D83" s="164">
        <v>24.2</v>
      </c>
      <c r="E83" s="164">
        <v>23.28</v>
      </c>
      <c r="F83" s="164">
        <v>32.82</v>
      </c>
      <c r="G83" s="164">
        <v>6.6</v>
      </c>
      <c r="H83" s="164">
        <v>18.07</v>
      </c>
      <c r="I83" s="164" t="s">
        <v>8</v>
      </c>
      <c r="J83" s="164">
        <v>18.07</v>
      </c>
      <c r="K83" s="164">
        <v>0.42</v>
      </c>
      <c r="L83" s="164">
        <v>45.18</v>
      </c>
      <c r="M83" s="164">
        <v>36.590000000000003</v>
      </c>
      <c r="N83" s="164">
        <v>120.99</v>
      </c>
      <c r="O83" s="86"/>
      <c r="P83" s="86"/>
      <c r="Q83" s="86"/>
      <c r="R83" s="86"/>
      <c r="S83" s="86"/>
      <c r="T83" s="86"/>
      <c r="U83" s="86"/>
      <c r="V83" s="86"/>
      <c r="W83" s="86"/>
      <c r="X83" s="86"/>
    </row>
    <row r="84" spans="1:24" s="87" customFormat="1" ht="11.1" customHeight="1">
      <c r="A84" s="69">
        <f>IF(B84&lt;&gt;"",COUNTA($B$20:B84),"")</f>
        <v>64</v>
      </c>
      <c r="B84" s="78" t="s">
        <v>91</v>
      </c>
      <c r="C84" s="164" t="s">
        <v>8</v>
      </c>
      <c r="D84" s="164" t="s">
        <v>8</v>
      </c>
      <c r="E84" s="164" t="s">
        <v>8</v>
      </c>
      <c r="F84" s="164" t="s">
        <v>8</v>
      </c>
      <c r="G84" s="164" t="s">
        <v>8</v>
      </c>
      <c r="H84" s="164" t="s">
        <v>8</v>
      </c>
      <c r="I84" s="164" t="s">
        <v>8</v>
      </c>
      <c r="J84" s="164" t="s">
        <v>8</v>
      </c>
      <c r="K84" s="164" t="s">
        <v>8</v>
      </c>
      <c r="L84" s="164" t="s">
        <v>8</v>
      </c>
      <c r="M84" s="164" t="s">
        <v>8</v>
      </c>
      <c r="N84" s="164" t="s">
        <v>8</v>
      </c>
      <c r="O84" s="86"/>
      <c r="P84" s="86"/>
      <c r="Q84" s="86"/>
      <c r="R84" s="86"/>
      <c r="S84" s="86"/>
      <c r="T84" s="86"/>
      <c r="U84" s="86"/>
      <c r="V84" s="86"/>
      <c r="W84" s="86"/>
      <c r="X84" s="86"/>
    </row>
    <row r="85" spans="1:24" s="87" customFormat="1" ht="11.1" customHeight="1">
      <c r="A85" s="69">
        <f>IF(B85&lt;&gt;"",COUNTA($B$20:B85),"")</f>
        <v>65</v>
      </c>
      <c r="B85" s="78" t="s">
        <v>92</v>
      </c>
      <c r="C85" s="164">
        <v>190.15</v>
      </c>
      <c r="D85" s="164">
        <v>122.24</v>
      </c>
      <c r="E85" s="164">
        <v>4.32</v>
      </c>
      <c r="F85" s="164">
        <v>2.2200000000000002</v>
      </c>
      <c r="G85" s="164">
        <v>0.27</v>
      </c>
      <c r="H85" s="164">
        <v>0.57999999999999996</v>
      </c>
      <c r="I85" s="164">
        <v>0.04</v>
      </c>
      <c r="J85" s="164">
        <v>0.53</v>
      </c>
      <c r="K85" s="164">
        <v>7.0000000000000007E-2</v>
      </c>
      <c r="L85" s="164">
        <v>46.66</v>
      </c>
      <c r="M85" s="164">
        <v>10.97</v>
      </c>
      <c r="N85" s="164">
        <v>2.82</v>
      </c>
      <c r="O85" s="86"/>
      <c r="P85" s="86"/>
      <c r="Q85" s="86"/>
      <c r="R85" s="86"/>
      <c r="S85" s="86"/>
      <c r="T85" s="86"/>
      <c r="U85" s="86"/>
      <c r="V85" s="86"/>
      <c r="W85" s="86"/>
      <c r="X85" s="86"/>
    </row>
    <row r="86" spans="1:24" s="87" customFormat="1" ht="11.1" customHeight="1">
      <c r="A86" s="69">
        <f>IF(B86&lt;&gt;"",COUNTA($B$20:B86),"")</f>
        <v>66</v>
      </c>
      <c r="B86" s="78" t="s">
        <v>74</v>
      </c>
      <c r="C86" s="164">
        <v>7.96</v>
      </c>
      <c r="D86" s="164">
        <v>0.09</v>
      </c>
      <c r="E86" s="164">
        <v>1.97</v>
      </c>
      <c r="F86" s="164" t="s">
        <v>8</v>
      </c>
      <c r="G86" s="164" t="s">
        <v>8</v>
      </c>
      <c r="H86" s="164">
        <v>0.13</v>
      </c>
      <c r="I86" s="164" t="s">
        <v>8</v>
      </c>
      <c r="J86" s="164">
        <v>0.13</v>
      </c>
      <c r="K86" s="164" t="s">
        <v>8</v>
      </c>
      <c r="L86" s="164">
        <v>5.3</v>
      </c>
      <c r="M86" s="164">
        <v>0.08</v>
      </c>
      <c r="N86" s="164">
        <v>0.38</v>
      </c>
      <c r="O86" s="86"/>
      <c r="P86" s="86"/>
      <c r="Q86" s="86"/>
      <c r="R86" s="86"/>
      <c r="S86" s="86"/>
      <c r="T86" s="86"/>
      <c r="U86" s="86"/>
      <c r="V86" s="86"/>
      <c r="W86" s="86"/>
      <c r="X86" s="86"/>
    </row>
    <row r="87" spans="1:24" s="71" customFormat="1" ht="19.149999999999999" customHeight="1">
      <c r="A87" s="70">
        <f>IF(B87&lt;&gt;"",COUNTA($B$20:B87),"")</f>
        <v>67</v>
      </c>
      <c r="B87" s="80" t="s">
        <v>93</v>
      </c>
      <c r="C87" s="165">
        <v>490.34</v>
      </c>
      <c r="D87" s="165">
        <v>146.36000000000001</v>
      </c>
      <c r="E87" s="165">
        <v>25.62</v>
      </c>
      <c r="F87" s="165">
        <v>35.04</v>
      </c>
      <c r="G87" s="165">
        <v>6.87</v>
      </c>
      <c r="H87" s="165">
        <v>18.510000000000002</v>
      </c>
      <c r="I87" s="165">
        <v>0.04</v>
      </c>
      <c r="J87" s="165">
        <v>18.47</v>
      </c>
      <c r="K87" s="165">
        <v>0.49</v>
      </c>
      <c r="L87" s="165">
        <v>86.54</v>
      </c>
      <c r="M87" s="165">
        <v>47.48</v>
      </c>
      <c r="N87" s="165">
        <v>123.43</v>
      </c>
      <c r="O87" s="85"/>
      <c r="P87" s="85"/>
      <c r="Q87" s="85"/>
      <c r="R87" s="85"/>
      <c r="S87" s="85"/>
      <c r="T87" s="85"/>
      <c r="U87" s="85"/>
      <c r="V87" s="85"/>
      <c r="W87" s="85"/>
      <c r="X87" s="85"/>
    </row>
    <row r="88" spans="1:24" s="71" customFormat="1" ht="19.149999999999999" customHeight="1">
      <c r="A88" s="70">
        <f>IF(B88&lt;&gt;"",COUNTA($B$20:B88),"")</f>
        <v>68</v>
      </c>
      <c r="B88" s="80" t="s">
        <v>94</v>
      </c>
      <c r="C88" s="165">
        <v>4267.95</v>
      </c>
      <c r="D88" s="165">
        <v>273.33</v>
      </c>
      <c r="E88" s="165">
        <v>131.1</v>
      </c>
      <c r="F88" s="165">
        <v>53.3</v>
      </c>
      <c r="G88" s="165">
        <v>81.06</v>
      </c>
      <c r="H88" s="165">
        <v>1412.7</v>
      </c>
      <c r="I88" s="165">
        <v>1077.3900000000001</v>
      </c>
      <c r="J88" s="165">
        <v>335.3</v>
      </c>
      <c r="K88" s="165">
        <v>32.28</v>
      </c>
      <c r="L88" s="165">
        <v>169.25</v>
      </c>
      <c r="M88" s="165">
        <v>182.94</v>
      </c>
      <c r="N88" s="165">
        <v>1931.98</v>
      </c>
      <c r="O88" s="85"/>
      <c r="P88" s="85"/>
      <c r="Q88" s="85"/>
      <c r="R88" s="85"/>
      <c r="S88" s="85"/>
      <c r="T88" s="85"/>
      <c r="U88" s="85"/>
      <c r="V88" s="85"/>
      <c r="W88" s="85"/>
      <c r="X88" s="85"/>
    </row>
    <row r="89" spans="1:24" s="71" customFormat="1" ht="19.149999999999999" customHeight="1">
      <c r="A89" s="70">
        <f>IF(B89&lt;&gt;"",COUNTA($B$20:B89),"")</f>
        <v>69</v>
      </c>
      <c r="B89" s="80" t="s">
        <v>95</v>
      </c>
      <c r="C89" s="165">
        <v>56.54</v>
      </c>
      <c r="D89" s="165">
        <v>-389.66</v>
      </c>
      <c r="E89" s="165">
        <v>-106.33</v>
      </c>
      <c r="F89" s="165">
        <v>-321.5</v>
      </c>
      <c r="G89" s="165">
        <v>-84.51</v>
      </c>
      <c r="H89" s="165">
        <v>-572.92999999999995</v>
      </c>
      <c r="I89" s="165">
        <v>-151.18</v>
      </c>
      <c r="J89" s="165">
        <v>-421.75</v>
      </c>
      <c r="K89" s="165">
        <v>-77.34</v>
      </c>
      <c r="L89" s="165">
        <v>-264.55</v>
      </c>
      <c r="M89" s="165">
        <v>-31.85</v>
      </c>
      <c r="N89" s="165">
        <v>1905.19</v>
      </c>
      <c r="O89" s="85"/>
      <c r="P89" s="85"/>
      <c r="Q89" s="85"/>
      <c r="R89" s="85"/>
      <c r="S89" s="85"/>
      <c r="T89" s="85"/>
      <c r="U89" s="85"/>
      <c r="V89" s="85"/>
      <c r="W89" s="85"/>
      <c r="X89" s="85"/>
    </row>
    <row r="90" spans="1:24" s="87" customFormat="1" ht="24.95" customHeight="1">
      <c r="A90" s="69">
        <f>IF(B90&lt;&gt;"",COUNTA($B$20:B90),"")</f>
        <v>70</v>
      </c>
      <c r="B90" s="81" t="s">
        <v>96</v>
      </c>
      <c r="C90" s="166">
        <v>258.49</v>
      </c>
      <c r="D90" s="166">
        <v>-370.71</v>
      </c>
      <c r="E90" s="166">
        <v>-78.989999999999995</v>
      </c>
      <c r="F90" s="166">
        <v>-209.75</v>
      </c>
      <c r="G90" s="166">
        <v>-71.34</v>
      </c>
      <c r="H90" s="166">
        <v>-574.76</v>
      </c>
      <c r="I90" s="166">
        <v>-151.19</v>
      </c>
      <c r="J90" s="166">
        <v>-423.57</v>
      </c>
      <c r="K90" s="166">
        <v>-42.2</v>
      </c>
      <c r="L90" s="166">
        <v>-163.66999999999999</v>
      </c>
      <c r="M90" s="166">
        <v>-11.48</v>
      </c>
      <c r="N90" s="166">
        <v>1781.39</v>
      </c>
      <c r="O90" s="86"/>
      <c r="P90" s="86"/>
      <c r="Q90" s="86"/>
      <c r="R90" s="86"/>
      <c r="S90" s="86"/>
      <c r="T90" s="86"/>
      <c r="U90" s="86"/>
      <c r="V90" s="86"/>
      <c r="W90" s="86"/>
      <c r="X90" s="86"/>
    </row>
    <row r="91" spans="1:24" s="87" customFormat="1" ht="15" customHeight="1">
      <c r="A91" s="69">
        <f>IF(B91&lt;&gt;"",COUNTA($B$20:B91),"")</f>
        <v>71</v>
      </c>
      <c r="B91" s="78" t="s">
        <v>97</v>
      </c>
      <c r="C91" s="164">
        <v>204.1</v>
      </c>
      <c r="D91" s="164">
        <v>8.33</v>
      </c>
      <c r="E91" s="164" t="s">
        <v>8</v>
      </c>
      <c r="F91" s="164" t="s">
        <v>8</v>
      </c>
      <c r="G91" s="164" t="s">
        <v>8</v>
      </c>
      <c r="H91" s="164" t="s">
        <v>8</v>
      </c>
      <c r="I91" s="164" t="s">
        <v>8</v>
      </c>
      <c r="J91" s="164" t="s">
        <v>8</v>
      </c>
      <c r="K91" s="164" t="s">
        <v>8</v>
      </c>
      <c r="L91" s="164">
        <v>1.89</v>
      </c>
      <c r="M91" s="164" t="s">
        <v>8</v>
      </c>
      <c r="N91" s="164">
        <v>193.89</v>
      </c>
      <c r="O91" s="86"/>
      <c r="P91" s="86"/>
      <c r="Q91" s="86"/>
      <c r="R91" s="86"/>
      <c r="S91" s="86"/>
      <c r="T91" s="86"/>
      <c r="U91" s="86"/>
      <c r="V91" s="86"/>
      <c r="W91" s="86"/>
      <c r="X91" s="86"/>
    </row>
    <row r="92" spans="1:24" ht="11.1" customHeight="1">
      <c r="A92" s="69">
        <f>IF(B92&lt;&gt;"",COUNTA($B$20:B92),"")</f>
        <v>72</v>
      </c>
      <c r="B92" s="78" t="s">
        <v>98</v>
      </c>
      <c r="C92" s="164">
        <v>106.42</v>
      </c>
      <c r="D92" s="164">
        <v>1.78</v>
      </c>
      <c r="E92" s="164">
        <v>0.45</v>
      </c>
      <c r="F92" s="164">
        <v>0.97</v>
      </c>
      <c r="G92" s="164" t="s">
        <v>8</v>
      </c>
      <c r="H92" s="164">
        <v>0.33</v>
      </c>
      <c r="I92" s="164" t="s">
        <v>8</v>
      </c>
      <c r="J92" s="164">
        <v>0.33</v>
      </c>
      <c r="K92" s="164">
        <v>0.45</v>
      </c>
      <c r="L92" s="164">
        <v>1.1299999999999999</v>
      </c>
      <c r="M92" s="164">
        <v>0.66</v>
      </c>
      <c r="N92" s="164">
        <v>100.64</v>
      </c>
    </row>
  </sheetData>
  <mergeCells count="27">
    <mergeCell ref="L5:L16"/>
    <mergeCell ref="M5:M16"/>
    <mergeCell ref="N5:N16"/>
    <mergeCell ref="I6:I16"/>
    <mergeCell ref="J6:J16"/>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A1:B1"/>
    <mergeCell ref="C1:G1"/>
    <mergeCell ref="H1:N1"/>
    <mergeCell ref="H2:N3"/>
    <mergeCell ref="C2:G3"/>
    <mergeCell ref="A2:B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X92"/>
  <sheetViews>
    <sheetView zoomScale="140" zoomScaleNormal="140" workbookViewId="0">
      <pane xSplit="2" ySplit="18" topLeftCell="C19" activePane="bottomRight" state="frozen"/>
      <selection activeCell="C19" sqref="C19:G19"/>
      <selection pane="topRight" activeCell="C19" sqref="C19:G19"/>
      <selection pane="bottomLeft" activeCell="C19" sqref="C19:G19"/>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69</v>
      </c>
      <c r="B1" s="219"/>
      <c r="C1" s="220" t="str">
        <f>"Auszahlungen und Einzahlungen der Kreisverwaltungen, Amtsverwaltungen
und kreisangehörigen Gemeinden "&amp;Deckblatt!A7&amp;"
nach Produktbereichen"</f>
        <v>Auszahlungen und Einzahlungen der Kreisverwaltungen, Amtsverwaltungen
und kreisangehörigen Gemeinden 2022
nach Produktbereichen</v>
      </c>
      <c r="D1" s="220"/>
      <c r="E1" s="220"/>
      <c r="F1" s="220"/>
      <c r="G1" s="221"/>
      <c r="H1" s="222" t="str">
        <f>"Auszahlungen und Einzahlungen der Kreisverwaltungen, Amtsverwaltungen
und kreisangehörigen Gemeinden "&amp;Deckblatt!A7&amp;"
nach Produktbereichen"</f>
        <v>Auszahlungen und Einzahlungen der Kreisverwaltungen, Amtsverwaltungen
und kreisangehörigen Gemeinden 2022
nach Produktbereichen</v>
      </c>
      <c r="I1" s="220"/>
      <c r="J1" s="220"/>
      <c r="K1" s="220"/>
      <c r="L1" s="220"/>
      <c r="M1" s="220"/>
      <c r="N1" s="221"/>
    </row>
    <row r="2" spans="1:14" s="74" customFormat="1" ht="15" customHeight="1">
      <c r="A2" s="218" t="s">
        <v>50</v>
      </c>
      <c r="B2" s="219"/>
      <c r="C2" s="220" t="s">
        <v>66</v>
      </c>
      <c r="D2" s="220"/>
      <c r="E2" s="220"/>
      <c r="F2" s="220"/>
      <c r="G2" s="221"/>
      <c r="H2" s="222" t="s">
        <v>66</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12" t="s">
        <v>28</v>
      </c>
      <c r="B4" s="213" t="s">
        <v>116</v>
      </c>
      <c r="C4" s="213" t="s">
        <v>1</v>
      </c>
      <c r="D4" s="213" t="s">
        <v>120</v>
      </c>
      <c r="E4" s="213"/>
      <c r="F4" s="213"/>
      <c r="G4" s="266"/>
      <c r="H4" s="267" t="s">
        <v>120</v>
      </c>
      <c r="I4" s="213"/>
      <c r="J4" s="213"/>
      <c r="K4" s="213"/>
      <c r="L4" s="213"/>
      <c r="M4" s="213"/>
      <c r="N4" s="266"/>
    </row>
    <row r="5" spans="1:14" ht="11.45" customHeight="1">
      <c r="A5" s="212"/>
      <c r="B5" s="213"/>
      <c r="C5" s="213"/>
      <c r="D5" s="217" t="s">
        <v>107</v>
      </c>
      <c r="E5" s="217" t="s">
        <v>108</v>
      </c>
      <c r="F5" s="217" t="s">
        <v>109</v>
      </c>
      <c r="G5" s="216" t="s">
        <v>110</v>
      </c>
      <c r="H5" s="212" t="s">
        <v>111</v>
      </c>
      <c r="I5" s="217" t="s">
        <v>104</v>
      </c>
      <c r="J5" s="217"/>
      <c r="K5" s="217" t="s">
        <v>113</v>
      </c>
      <c r="L5" s="217" t="s">
        <v>118</v>
      </c>
      <c r="M5" s="217" t="s">
        <v>119</v>
      </c>
      <c r="N5" s="216" t="s">
        <v>114</v>
      </c>
    </row>
    <row r="6" spans="1:14" ht="11.45" customHeight="1">
      <c r="A6" s="212"/>
      <c r="B6" s="213"/>
      <c r="C6" s="213"/>
      <c r="D6" s="217"/>
      <c r="E6" s="217"/>
      <c r="F6" s="217"/>
      <c r="G6" s="216"/>
      <c r="H6" s="212"/>
      <c r="I6" s="217" t="s">
        <v>103</v>
      </c>
      <c r="J6" s="217" t="s">
        <v>112</v>
      </c>
      <c r="K6" s="217"/>
      <c r="L6" s="217"/>
      <c r="M6" s="217"/>
      <c r="N6" s="216"/>
    </row>
    <row r="7" spans="1:14" ht="11.45" customHeight="1">
      <c r="A7" s="212"/>
      <c r="B7" s="213"/>
      <c r="C7" s="213"/>
      <c r="D7" s="217"/>
      <c r="E7" s="217"/>
      <c r="F7" s="217"/>
      <c r="G7" s="216"/>
      <c r="H7" s="212"/>
      <c r="I7" s="217"/>
      <c r="J7" s="217"/>
      <c r="K7" s="217"/>
      <c r="L7" s="217"/>
      <c r="M7" s="217"/>
      <c r="N7" s="216"/>
    </row>
    <row r="8" spans="1:14" ht="11.45" customHeight="1">
      <c r="A8" s="212"/>
      <c r="B8" s="213"/>
      <c r="C8" s="213"/>
      <c r="D8" s="217"/>
      <c r="E8" s="217"/>
      <c r="F8" s="217"/>
      <c r="G8" s="216"/>
      <c r="H8" s="212"/>
      <c r="I8" s="217"/>
      <c r="J8" s="217"/>
      <c r="K8" s="217"/>
      <c r="L8" s="217"/>
      <c r="M8" s="217"/>
      <c r="N8" s="216"/>
    </row>
    <row r="9" spans="1:14" ht="11.45" customHeight="1">
      <c r="A9" s="212"/>
      <c r="B9" s="213"/>
      <c r="C9" s="265"/>
      <c r="D9" s="268"/>
      <c r="E9" s="268"/>
      <c r="F9" s="268"/>
      <c r="G9" s="269"/>
      <c r="H9" s="270"/>
      <c r="I9" s="268"/>
      <c r="J9" s="268"/>
      <c r="K9" s="268"/>
      <c r="L9" s="268"/>
      <c r="M9" s="268"/>
      <c r="N9" s="216"/>
    </row>
    <row r="10" spans="1:14" ht="11.45" customHeight="1">
      <c r="A10" s="212"/>
      <c r="B10" s="213"/>
      <c r="C10" s="265"/>
      <c r="D10" s="268"/>
      <c r="E10" s="268"/>
      <c r="F10" s="268"/>
      <c r="G10" s="269"/>
      <c r="H10" s="270"/>
      <c r="I10" s="268"/>
      <c r="J10" s="268"/>
      <c r="K10" s="268"/>
      <c r="L10" s="268"/>
      <c r="M10" s="268"/>
      <c r="N10" s="216"/>
    </row>
    <row r="11" spans="1:14" ht="11.45" customHeight="1">
      <c r="A11" s="212"/>
      <c r="B11" s="213"/>
      <c r="C11" s="265"/>
      <c r="D11" s="268"/>
      <c r="E11" s="268"/>
      <c r="F11" s="268"/>
      <c r="G11" s="269"/>
      <c r="H11" s="270"/>
      <c r="I11" s="268"/>
      <c r="J11" s="268"/>
      <c r="K11" s="268"/>
      <c r="L11" s="268"/>
      <c r="M11" s="268"/>
      <c r="N11" s="216"/>
    </row>
    <row r="12" spans="1:14" ht="11.45" customHeight="1">
      <c r="A12" s="212"/>
      <c r="B12" s="213"/>
      <c r="C12" s="265"/>
      <c r="D12" s="268"/>
      <c r="E12" s="268"/>
      <c r="F12" s="268"/>
      <c r="G12" s="269"/>
      <c r="H12" s="270"/>
      <c r="I12" s="268"/>
      <c r="J12" s="268"/>
      <c r="K12" s="268"/>
      <c r="L12" s="268"/>
      <c r="M12" s="268"/>
      <c r="N12" s="216"/>
    </row>
    <row r="13" spans="1:14" ht="11.45" customHeight="1">
      <c r="A13" s="212"/>
      <c r="B13" s="213"/>
      <c r="C13" s="265"/>
      <c r="D13" s="268"/>
      <c r="E13" s="268"/>
      <c r="F13" s="268"/>
      <c r="G13" s="269"/>
      <c r="H13" s="270"/>
      <c r="I13" s="268"/>
      <c r="J13" s="268"/>
      <c r="K13" s="268"/>
      <c r="L13" s="268"/>
      <c r="M13" s="268"/>
      <c r="N13" s="216"/>
    </row>
    <row r="14" spans="1:14" ht="11.45" customHeight="1">
      <c r="A14" s="212"/>
      <c r="B14" s="213"/>
      <c r="C14" s="265"/>
      <c r="D14" s="268"/>
      <c r="E14" s="268"/>
      <c r="F14" s="268"/>
      <c r="G14" s="269"/>
      <c r="H14" s="270"/>
      <c r="I14" s="268"/>
      <c r="J14" s="268"/>
      <c r="K14" s="268"/>
      <c r="L14" s="268"/>
      <c r="M14" s="268"/>
      <c r="N14" s="216"/>
    </row>
    <row r="15" spans="1:14" ht="11.45" customHeight="1">
      <c r="A15" s="212"/>
      <c r="B15" s="213"/>
      <c r="C15" s="265"/>
      <c r="D15" s="268"/>
      <c r="E15" s="268"/>
      <c r="F15" s="268"/>
      <c r="G15" s="269"/>
      <c r="H15" s="270"/>
      <c r="I15" s="268"/>
      <c r="J15" s="268"/>
      <c r="K15" s="268"/>
      <c r="L15" s="268"/>
      <c r="M15" s="268"/>
      <c r="N15" s="216"/>
    </row>
    <row r="16" spans="1:14" ht="11.45" customHeight="1">
      <c r="A16" s="212"/>
      <c r="B16" s="213"/>
      <c r="C16" s="265"/>
      <c r="D16" s="268"/>
      <c r="E16" s="268"/>
      <c r="F16" s="268"/>
      <c r="G16" s="269"/>
      <c r="H16" s="270"/>
      <c r="I16" s="268"/>
      <c r="J16" s="268"/>
      <c r="K16" s="268"/>
      <c r="L16" s="268"/>
      <c r="M16" s="268"/>
      <c r="N16" s="216"/>
    </row>
    <row r="17" spans="1:24" ht="11.45" customHeight="1">
      <c r="A17" s="212"/>
      <c r="B17" s="213"/>
      <c r="C17" s="265"/>
      <c r="D17" s="145">
        <v>11</v>
      </c>
      <c r="E17" s="145">
        <v>12</v>
      </c>
      <c r="F17" s="145" t="s">
        <v>101</v>
      </c>
      <c r="G17" s="146" t="s">
        <v>102</v>
      </c>
      <c r="H17" s="147">
        <v>3</v>
      </c>
      <c r="I17" s="145" t="s">
        <v>105</v>
      </c>
      <c r="J17" s="145">
        <v>36</v>
      </c>
      <c r="K17" s="145">
        <v>4</v>
      </c>
      <c r="L17" s="145" t="s">
        <v>106</v>
      </c>
      <c r="M17" s="145" t="s">
        <v>115</v>
      </c>
      <c r="N17" s="75">
        <v>6</v>
      </c>
    </row>
    <row r="18" spans="1:24" s="83" customFormat="1" ht="11.45" customHeight="1">
      <c r="A18" s="64">
        <v>1</v>
      </c>
      <c r="B18" s="65">
        <v>2</v>
      </c>
      <c r="C18" s="142">
        <v>3</v>
      </c>
      <c r="D18" s="142">
        <v>4</v>
      </c>
      <c r="E18" s="142">
        <v>5</v>
      </c>
      <c r="F18" s="142">
        <v>6</v>
      </c>
      <c r="G18" s="143">
        <v>7</v>
      </c>
      <c r="H18" s="148">
        <v>8</v>
      </c>
      <c r="I18" s="142">
        <v>9</v>
      </c>
      <c r="J18" s="142">
        <v>10</v>
      </c>
      <c r="K18" s="142">
        <v>11</v>
      </c>
      <c r="L18" s="142">
        <v>12</v>
      </c>
      <c r="M18" s="142">
        <v>13</v>
      </c>
      <c r="N18" s="67">
        <v>14</v>
      </c>
    </row>
    <row r="19" spans="1:24" s="71" customFormat="1" ht="20.100000000000001" customHeight="1">
      <c r="A19" s="88"/>
      <c r="B19" s="84"/>
      <c r="C19" s="263" t="s">
        <v>969</v>
      </c>
      <c r="D19" s="264"/>
      <c r="E19" s="264"/>
      <c r="F19" s="264"/>
      <c r="G19" s="264"/>
      <c r="H19" s="264" t="s">
        <v>969</v>
      </c>
      <c r="I19" s="264"/>
      <c r="J19" s="264"/>
      <c r="K19" s="264"/>
      <c r="L19" s="264"/>
      <c r="M19" s="264"/>
      <c r="N19" s="264"/>
      <c r="O19" s="85"/>
      <c r="P19" s="85"/>
      <c r="Q19" s="85"/>
      <c r="R19" s="85"/>
      <c r="S19" s="85"/>
      <c r="T19" s="85"/>
      <c r="U19" s="85"/>
      <c r="V19" s="85"/>
      <c r="W19" s="85"/>
      <c r="X19" s="85"/>
    </row>
    <row r="20" spans="1:24" s="71" customFormat="1" ht="11.1" customHeight="1">
      <c r="A20" s="69">
        <f>IF(B20&lt;&gt;"",COUNTA($B$20:B20),"")</f>
        <v>1</v>
      </c>
      <c r="B20" s="78" t="s">
        <v>70</v>
      </c>
      <c r="C20" s="161">
        <v>126699</v>
      </c>
      <c r="D20" s="161">
        <v>48526</v>
      </c>
      <c r="E20" s="161">
        <v>17120</v>
      </c>
      <c r="F20" s="161">
        <v>6985</v>
      </c>
      <c r="G20" s="161">
        <v>5497</v>
      </c>
      <c r="H20" s="161">
        <v>25226</v>
      </c>
      <c r="I20" s="161">
        <v>5731</v>
      </c>
      <c r="J20" s="161">
        <v>19495</v>
      </c>
      <c r="K20" s="161">
        <v>3745</v>
      </c>
      <c r="L20" s="161">
        <v>12928</v>
      </c>
      <c r="M20" s="161">
        <v>6671</v>
      </c>
      <c r="N20" s="161" t="s">
        <v>8</v>
      </c>
      <c r="O20" s="85"/>
      <c r="P20" s="85"/>
      <c r="Q20" s="85"/>
      <c r="R20" s="85"/>
      <c r="S20" s="85"/>
      <c r="T20" s="85"/>
      <c r="U20" s="85"/>
      <c r="V20" s="85"/>
      <c r="W20" s="85"/>
      <c r="X20" s="85"/>
    </row>
    <row r="21" spans="1:24" s="71" customFormat="1" ht="11.1" customHeight="1">
      <c r="A21" s="69">
        <f>IF(B21&lt;&gt;"",COUNTA($B$20:B21),"")</f>
        <v>2</v>
      </c>
      <c r="B21" s="78" t="s">
        <v>71</v>
      </c>
      <c r="C21" s="161">
        <v>94635</v>
      </c>
      <c r="D21" s="161">
        <v>18895</v>
      </c>
      <c r="E21" s="161">
        <v>7258</v>
      </c>
      <c r="F21" s="161">
        <v>23099</v>
      </c>
      <c r="G21" s="161">
        <v>2902</v>
      </c>
      <c r="H21" s="161">
        <v>10359</v>
      </c>
      <c r="I21" s="161">
        <v>7219</v>
      </c>
      <c r="J21" s="161">
        <v>3140</v>
      </c>
      <c r="K21" s="161">
        <v>2166</v>
      </c>
      <c r="L21" s="161">
        <v>23151</v>
      </c>
      <c r="M21" s="161">
        <v>6805</v>
      </c>
      <c r="N21" s="161" t="s">
        <v>8</v>
      </c>
      <c r="O21" s="85"/>
      <c r="P21" s="85"/>
      <c r="Q21" s="85"/>
      <c r="R21" s="85"/>
      <c r="S21" s="85"/>
      <c r="T21" s="85"/>
      <c r="U21" s="85"/>
      <c r="V21" s="85"/>
      <c r="W21" s="85"/>
      <c r="X21" s="85"/>
    </row>
    <row r="22" spans="1:24" s="71" customFormat="1" ht="21.6" customHeight="1">
      <c r="A22" s="69">
        <f>IF(B22&lt;&gt;"",COUNTA($B$20:B22),"")</f>
        <v>3</v>
      </c>
      <c r="B22" s="79" t="s">
        <v>628</v>
      </c>
      <c r="C22" s="161">
        <v>117999</v>
      </c>
      <c r="D22" s="161" t="s">
        <v>8</v>
      </c>
      <c r="E22" s="161" t="s">
        <v>8</v>
      </c>
      <c r="F22" s="161" t="s">
        <v>8</v>
      </c>
      <c r="G22" s="161" t="s">
        <v>8</v>
      </c>
      <c r="H22" s="161">
        <v>117999</v>
      </c>
      <c r="I22" s="161">
        <v>96105</v>
      </c>
      <c r="J22" s="161">
        <v>21895</v>
      </c>
      <c r="K22" s="161" t="s">
        <v>8</v>
      </c>
      <c r="L22" s="161" t="s">
        <v>8</v>
      </c>
      <c r="M22" s="161" t="s">
        <v>8</v>
      </c>
      <c r="N22" s="161" t="s">
        <v>8</v>
      </c>
      <c r="O22" s="85"/>
      <c r="P22" s="85"/>
      <c r="Q22" s="85"/>
      <c r="R22" s="85"/>
      <c r="S22" s="85"/>
      <c r="T22" s="85"/>
      <c r="U22" s="85"/>
      <c r="V22" s="85"/>
      <c r="W22" s="85"/>
      <c r="X22" s="85"/>
    </row>
    <row r="23" spans="1:24" s="71" customFormat="1" ht="11.1" customHeight="1">
      <c r="A23" s="69">
        <f>IF(B23&lt;&gt;"",COUNTA($B$20:B23),"")</f>
        <v>4</v>
      </c>
      <c r="B23" s="78" t="s">
        <v>72</v>
      </c>
      <c r="C23" s="161">
        <v>3207</v>
      </c>
      <c r="D23" s="161">
        <v>75</v>
      </c>
      <c r="E23" s="161">
        <v>3</v>
      </c>
      <c r="F23" s="161">
        <v>60</v>
      </c>
      <c r="G23" s="161">
        <v>6</v>
      </c>
      <c r="H23" s="161">
        <v>48</v>
      </c>
      <c r="I23" s="161" t="s">
        <v>8</v>
      </c>
      <c r="J23" s="161">
        <v>48</v>
      </c>
      <c r="K23" s="161">
        <v>25</v>
      </c>
      <c r="L23" s="161">
        <v>64</v>
      </c>
      <c r="M23" s="161">
        <v>46</v>
      </c>
      <c r="N23" s="161">
        <v>2880</v>
      </c>
      <c r="O23" s="85"/>
      <c r="P23" s="85"/>
      <c r="Q23" s="85"/>
      <c r="R23" s="85"/>
      <c r="S23" s="85"/>
      <c r="T23" s="85"/>
      <c r="U23" s="85"/>
      <c r="V23" s="85"/>
      <c r="W23" s="85"/>
      <c r="X23" s="85"/>
    </row>
    <row r="24" spans="1:24" s="71" customFormat="1" ht="11.1" customHeight="1">
      <c r="A24" s="69">
        <f>IF(B24&lt;&gt;"",COUNTA($B$20:B24),"")</f>
        <v>5</v>
      </c>
      <c r="B24" s="78" t="s">
        <v>73</v>
      </c>
      <c r="C24" s="161">
        <v>264248</v>
      </c>
      <c r="D24" s="161">
        <v>12174</v>
      </c>
      <c r="E24" s="161">
        <v>4041</v>
      </c>
      <c r="F24" s="161">
        <v>13868</v>
      </c>
      <c r="G24" s="161">
        <v>2322</v>
      </c>
      <c r="H24" s="161">
        <v>120510</v>
      </c>
      <c r="I24" s="161">
        <v>7754</v>
      </c>
      <c r="J24" s="161">
        <v>112756</v>
      </c>
      <c r="K24" s="161">
        <v>4019</v>
      </c>
      <c r="L24" s="161">
        <v>4141</v>
      </c>
      <c r="M24" s="161">
        <v>9823</v>
      </c>
      <c r="N24" s="161">
        <v>93350</v>
      </c>
      <c r="O24" s="85"/>
      <c r="P24" s="85"/>
      <c r="Q24" s="85"/>
      <c r="R24" s="85"/>
      <c r="S24" s="85"/>
      <c r="T24" s="85"/>
      <c r="U24" s="85"/>
      <c r="V24" s="85"/>
      <c r="W24" s="85"/>
      <c r="X24" s="85"/>
    </row>
    <row r="25" spans="1:24" s="71" customFormat="1" ht="11.1" customHeight="1">
      <c r="A25" s="69">
        <f>IF(B25&lt;&gt;"",COUNTA($B$20:B25),"")</f>
        <v>6</v>
      </c>
      <c r="B25" s="78" t="s">
        <v>74</v>
      </c>
      <c r="C25" s="161">
        <v>147421</v>
      </c>
      <c r="D25" s="161">
        <v>7354</v>
      </c>
      <c r="E25" s="161">
        <v>300</v>
      </c>
      <c r="F25" s="161">
        <v>7462</v>
      </c>
      <c r="G25" s="161">
        <v>64</v>
      </c>
      <c r="H25" s="161">
        <v>40105</v>
      </c>
      <c r="I25" s="161">
        <v>3</v>
      </c>
      <c r="J25" s="161">
        <v>40102</v>
      </c>
      <c r="K25" s="161">
        <v>71</v>
      </c>
      <c r="L25" s="161">
        <v>248</v>
      </c>
      <c r="M25" s="161">
        <v>423</v>
      </c>
      <c r="N25" s="161">
        <v>91395</v>
      </c>
      <c r="O25" s="85"/>
      <c r="P25" s="85"/>
      <c r="Q25" s="85"/>
      <c r="R25" s="85"/>
      <c r="S25" s="85"/>
      <c r="T25" s="85"/>
      <c r="U25" s="85"/>
      <c r="V25" s="85"/>
      <c r="W25" s="85"/>
      <c r="X25" s="85"/>
    </row>
    <row r="26" spans="1:24" s="71" customFormat="1" ht="19.149999999999999" customHeight="1">
      <c r="A26" s="70">
        <f>IF(B26&lt;&gt;"",COUNTA($B$20:B26),"")</f>
        <v>7</v>
      </c>
      <c r="B26" s="80" t="s">
        <v>75</v>
      </c>
      <c r="C26" s="162">
        <v>459368</v>
      </c>
      <c r="D26" s="162">
        <v>72316</v>
      </c>
      <c r="E26" s="162">
        <v>28123</v>
      </c>
      <c r="F26" s="162">
        <v>36550</v>
      </c>
      <c r="G26" s="162">
        <v>10663</v>
      </c>
      <c r="H26" s="162">
        <v>234038</v>
      </c>
      <c r="I26" s="162">
        <v>116806</v>
      </c>
      <c r="J26" s="162">
        <v>117232</v>
      </c>
      <c r="K26" s="162">
        <v>9884</v>
      </c>
      <c r="L26" s="162">
        <v>40037</v>
      </c>
      <c r="M26" s="162">
        <v>22923</v>
      </c>
      <c r="N26" s="162">
        <v>4834</v>
      </c>
      <c r="O26" s="85"/>
      <c r="P26" s="85"/>
      <c r="Q26" s="85"/>
      <c r="R26" s="85"/>
      <c r="S26" s="85"/>
      <c r="T26" s="85"/>
      <c r="U26" s="85"/>
      <c r="V26" s="85"/>
      <c r="W26" s="85"/>
      <c r="X26" s="85"/>
    </row>
    <row r="27" spans="1:24" s="71" customFormat="1" ht="21.6" customHeight="1">
      <c r="A27" s="69">
        <f>IF(B27&lt;&gt;"",COUNTA($B$20:B27),"")</f>
        <v>8</v>
      </c>
      <c r="B27" s="79" t="s">
        <v>76</v>
      </c>
      <c r="C27" s="161">
        <v>101415</v>
      </c>
      <c r="D27" s="161">
        <v>11535</v>
      </c>
      <c r="E27" s="161">
        <v>8850</v>
      </c>
      <c r="F27" s="161">
        <v>20247</v>
      </c>
      <c r="G27" s="161">
        <v>1060</v>
      </c>
      <c r="H27" s="161">
        <v>3431</v>
      </c>
      <c r="I27" s="161">
        <v>33</v>
      </c>
      <c r="J27" s="161">
        <v>3398</v>
      </c>
      <c r="K27" s="161">
        <v>4939</v>
      </c>
      <c r="L27" s="161">
        <v>23699</v>
      </c>
      <c r="M27" s="161">
        <v>27652</v>
      </c>
      <c r="N27" s="161" t="s">
        <v>8</v>
      </c>
      <c r="O27" s="85"/>
      <c r="P27" s="85"/>
      <c r="Q27" s="85"/>
      <c r="R27" s="85"/>
      <c r="S27" s="85"/>
      <c r="T27" s="85"/>
      <c r="U27" s="85"/>
      <c r="V27" s="85"/>
      <c r="W27" s="85"/>
      <c r="X27" s="85"/>
    </row>
    <row r="28" spans="1:24" s="71" customFormat="1" ht="11.1" customHeight="1">
      <c r="A28" s="69">
        <f>IF(B28&lt;&gt;"",COUNTA($B$20:B28),"")</f>
        <v>9</v>
      </c>
      <c r="B28" s="78" t="s">
        <v>77</v>
      </c>
      <c r="C28" s="161">
        <v>62580</v>
      </c>
      <c r="D28" s="161">
        <v>4213</v>
      </c>
      <c r="E28" s="161">
        <v>1119</v>
      </c>
      <c r="F28" s="161">
        <v>18004</v>
      </c>
      <c r="G28" s="161">
        <v>559</v>
      </c>
      <c r="H28" s="161">
        <v>2351</v>
      </c>
      <c r="I28" s="161">
        <v>3</v>
      </c>
      <c r="J28" s="161">
        <v>2348</v>
      </c>
      <c r="K28" s="161">
        <v>4908</v>
      </c>
      <c r="L28" s="161">
        <v>21461</v>
      </c>
      <c r="M28" s="161">
        <v>9966</v>
      </c>
      <c r="N28" s="161" t="s">
        <v>8</v>
      </c>
      <c r="O28" s="85"/>
      <c r="P28" s="85"/>
      <c r="Q28" s="85"/>
      <c r="R28" s="85"/>
      <c r="S28" s="85"/>
      <c r="T28" s="85"/>
      <c r="U28" s="85"/>
      <c r="V28" s="85"/>
      <c r="W28" s="85"/>
      <c r="X28" s="85"/>
    </row>
    <row r="29" spans="1:24" s="71" customFormat="1" ht="11.1" customHeight="1">
      <c r="A29" s="69">
        <f>IF(B29&lt;&gt;"",COUNTA($B$20:B29),"")</f>
        <v>10</v>
      </c>
      <c r="B29" s="78" t="s">
        <v>78</v>
      </c>
      <c r="C29" s="161" t="s">
        <v>8</v>
      </c>
      <c r="D29" s="161" t="s">
        <v>8</v>
      </c>
      <c r="E29" s="161" t="s">
        <v>8</v>
      </c>
      <c r="F29" s="161" t="s">
        <v>8</v>
      </c>
      <c r="G29" s="161" t="s">
        <v>8</v>
      </c>
      <c r="H29" s="161" t="s">
        <v>8</v>
      </c>
      <c r="I29" s="161" t="s">
        <v>8</v>
      </c>
      <c r="J29" s="161" t="s">
        <v>8</v>
      </c>
      <c r="K29" s="161" t="s">
        <v>8</v>
      </c>
      <c r="L29" s="161" t="s">
        <v>8</v>
      </c>
      <c r="M29" s="161" t="s">
        <v>8</v>
      </c>
      <c r="N29" s="161" t="s">
        <v>8</v>
      </c>
      <c r="O29" s="85"/>
      <c r="P29" s="85"/>
      <c r="Q29" s="85"/>
      <c r="R29" s="85"/>
      <c r="S29" s="85"/>
      <c r="T29" s="85"/>
      <c r="U29" s="85"/>
      <c r="V29" s="85"/>
      <c r="W29" s="85"/>
      <c r="X29" s="85"/>
    </row>
    <row r="30" spans="1:24" s="71" customFormat="1" ht="11.1" customHeight="1">
      <c r="A30" s="69">
        <f>IF(B30&lt;&gt;"",COUNTA($B$20:B30),"")</f>
        <v>11</v>
      </c>
      <c r="B30" s="78" t="s">
        <v>79</v>
      </c>
      <c r="C30" s="161">
        <v>2203</v>
      </c>
      <c r="D30" s="161">
        <v>330</v>
      </c>
      <c r="E30" s="161">
        <v>404</v>
      </c>
      <c r="F30" s="161">
        <v>117</v>
      </c>
      <c r="G30" s="161">
        <v>4</v>
      </c>
      <c r="H30" s="161">
        <v>271</v>
      </c>
      <c r="I30" s="161" t="s">
        <v>8</v>
      </c>
      <c r="J30" s="161">
        <v>271</v>
      </c>
      <c r="K30" s="161">
        <v>41</v>
      </c>
      <c r="L30" s="161">
        <v>987</v>
      </c>
      <c r="M30" s="161">
        <v>46</v>
      </c>
      <c r="N30" s="161">
        <v>4</v>
      </c>
      <c r="O30" s="85"/>
      <c r="P30" s="85"/>
      <c r="Q30" s="85"/>
      <c r="R30" s="85"/>
      <c r="S30" s="85"/>
      <c r="T30" s="85"/>
      <c r="U30" s="85"/>
      <c r="V30" s="85"/>
      <c r="W30" s="85"/>
      <c r="X30" s="85"/>
    </row>
    <row r="31" spans="1:24" s="71" customFormat="1" ht="11.1" customHeight="1">
      <c r="A31" s="69">
        <f>IF(B31&lt;&gt;"",COUNTA($B$20:B31),"")</f>
        <v>12</v>
      </c>
      <c r="B31" s="78" t="s">
        <v>74</v>
      </c>
      <c r="C31" s="161">
        <v>563</v>
      </c>
      <c r="D31" s="161" t="s">
        <v>8</v>
      </c>
      <c r="E31" s="161">
        <v>350</v>
      </c>
      <c r="F31" s="161" t="s">
        <v>8</v>
      </c>
      <c r="G31" s="161">
        <v>10</v>
      </c>
      <c r="H31" s="161">
        <v>41</v>
      </c>
      <c r="I31" s="161" t="s">
        <v>8</v>
      </c>
      <c r="J31" s="161">
        <v>41</v>
      </c>
      <c r="K31" s="161" t="s">
        <v>8</v>
      </c>
      <c r="L31" s="161">
        <v>116</v>
      </c>
      <c r="M31" s="161">
        <v>47</v>
      </c>
      <c r="N31" s="161" t="s">
        <v>8</v>
      </c>
      <c r="O31" s="85"/>
      <c r="P31" s="85"/>
      <c r="Q31" s="85"/>
      <c r="R31" s="85"/>
      <c r="S31" s="85"/>
      <c r="T31" s="85"/>
      <c r="U31" s="85"/>
      <c r="V31" s="85"/>
      <c r="W31" s="85"/>
      <c r="X31" s="85"/>
    </row>
    <row r="32" spans="1:24" s="71" customFormat="1" ht="19.149999999999999" customHeight="1">
      <c r="A32" s="70">
        <f>IF(B32&lt;&gt;"",COUNTA($B$20:B32),"")</f>
        <v>13</v>
      </c>
      <c r="B32" s="80" t="s">
        <v>80</v>
      </c>
      <c r="C32" s="162">
        <v>103054</v>
      </c>
      <c r="D32" s="162">
        <v>11865</v>
      </c>
      <c r="E32" s="162">
        <v>8904</v>
      </c>
      <c r="F32" s="162">
        <v>20364</v>
      </c>
      <c r="G32" s="162">
        <v>1054</v>
      </c>
      <c r="H32" s="162">
        <v>3662</v>
      </c>
      <c r="I32" s="162">
        <v>33</v>
      </c>
      <c r="J32" s="162">
        <v>3628</v>
      </c>
      <c r="K32" s="162">
        <v>4979</v>
      </c>
      <c r="L32" s="162">
        <v>24570</v>
      </c>
      <c r="M32" s="162">
        <v>27652</v>
      </c>
      <c r="N32" s="162">
        <v>4</v>
      </c>
      <c r="O32" s="85"/>
      <c r="P32" s="85"/>
      <c r="Q32" s="85"/>
      <c r="R32" s="85"/>
      <c r="S32" s="85"/>
      <c r="T32" s="85"/>
      <c r="U32" s="85"/>
      <c r="V32" s="85"/>
      <c r="W32" s="85"/>
      <c r="X32" s="85"/>
    </row>
    <row r="33" spans="1:24" s="71" customFormat="1" ht="19.149999999999999" customHeight="1">
      <c r="A33" s="70">
        <f>IF(B33&lt;&gt;"",COUNTA($B$20:B33),"")</f>
        <v>14</v>
      </c>
      <c r="B33" s="80" t="s">
        <v>81</v>
      </c>
      <c r="C33" s="162">
        <v>562422</v>
      </c>
      <c r="D33" s="162">
        <v>84182</v>
      </c>
      <c r="E33" s="162">
        <v>37027</v>
      </c>
      <c r="F33" s="162">
        <v>56914</v>
      </c>
      <c r="G33" s="162">
        <v>11717</v>
      </c>
      <c r="H33" s="162">
        <v>237700</v>
      </c>
      <c r="I33" s="162">
        <v>116839</v>
      </c>
      <c r="J33" s="162">
        <v>120861</v>
      </c>
      <c r="K33" s="162">
        <v>14864</v>
      </c>
      <c r="L33" s="162">
        <v>64607</v>
      </c>
      <c r="M33" s="162">
        <v>50574</v>
      </c>
      <c r="N33" s="162">
        <v>4838</v>
      </c>
      <c r="O33" s="85"/>
      <c r="P33" s="85"/>
      <c r="Q33" s="85"/>
      <c r="R33" s="85"/>
      <c r="S33" s="85"/>
      <c r="T33" s="85"/>
      <c r="U33" s="85"/>
      <c r="V33" s="85"/>
      <c r="W33" s="85"/>
      <c r="X33" s="85"/>
    </row>
    <row r="34" spans="1:24" s="71" customFormat="1" ht="11.1" customHeight="1">
      <c r="A34" s="69">
        <f>IF(B34&lt;&gt;"",COUNTA($B$20:B34),"")</f>
        <v>15</v>
      </c>
      <c r="B34" s="78" t="s">
        <v>82</v>
      </c>
      <c r="C34" s="161">
        <v>158603</v>
      </c>
      <c r="D34" s="161" t="s">
        <v>8</v>
      </c>
      <c r="E34" s="161" t="s">
        <v>8</v>
      </c>
      <c r="F34" s="161" t="s">
        <v>8</v>
      </c>
      <c r="G34" s="161" t="s">
        <v>8</v>
      </c>
      <c r="H34" s="161" t="s">
        <v>8</v>
      </c>
      <c r="I34" s="161" t="s">
        <v>8</v>
      </c>
      <c r="J34" s="161" t="s">
        <v>8</v>
      </c>
      <c r="K34" s="161" t="s">
        <v>8</v>
      </c>
      <c r="L34" s="161" t="s">
        <v>8</v>
      </c>
      <c r="M34" s="161" t="s">
        <v>8</v>
      </c>
      <c r="N34" s="161">
        <v>158603</v>
      </c>
      <c r="O34" s="85"/>
      <c r="P34" s="85"/>
      <c r="Q34" s="85"/>
      <c r="R34" s="85"/>
      <c r="S34" s="85"/>
      <c r="T34" s="85"/>
      <c r="U34" s="85"/>
      <c r="V34" s="85"/>
      <c r="W34" s="85"/>
      <c r="X34" s="85"/>
    </row>
    <row r="35" spans="1:24" s="71" customFormat="1" ht="11.1" customHeight="1">
      <c r="A35" s="69">
        <f>IF(B35&lt;&gt;"",COUNTA($B$20:B35),"")</f>
        <v>16</v>
      </c>
      <c r="B35" s="78" t="s">
        <v>83</v>
      </c>
      <c r="C35" s="161">
        <v>55073</v>
      </c>
      <c r="D35" s="161" t="s">
        <v>8</v>
      </c>
      <c r="E35" s="161" t="s">
        <v>8</v>
      </c>
      <c r="F35" s="161" t="s">
        <v>8</v>
      </c>
      <c r="G35" s="161" t="s">
        <v>8</v>
      </c>
      <c r="H35" s="161" t="s">
        <v>8</v>
      </c>
      <c r="I35" s="161" t="s">
        <v>8</v>
      </c>
      <c r="J35" s="161" t="s">
        <v>8</v>
      </c>
      <c r="K35" s="161" t="s">
        <v>8</v>
      </c>
      <c r="L35" s="161" t="s">
        <v>8</v>
      </c>
      <c r="M35" s="161" t="s">
        <v>8</v>
      </c>
      <c r="N35" s="161">
        <v>55073</v>
      </c>
      <c r="O35" s="85"/>
      <c r="P35" s="85"/>
      <c r="Q35" s="85"/>
      <c r="R35" s="85"/>
      <c r="S35" s="85"/>
      <c r="T35" s="85"/>
      <c r="U35" s="85"/>
      <c r="V35" s="85"/>
      <c r="W35" s="85"/>
      <c r="X35" s="85"/>
    </row>
    <row r="36" spans="1:24" s="71" customFormat="1" ht="11.1" customHeight="1">
      <c r="A36" s="69">
        <f>IF(B36&lt;&gt;"",COUNTA($B$20:B36),"")</f>
        <v>17</v>
      </c>
      <c r="B36" s="78" t="s">
        <v>99</v>
      </c>
      <c r="C36" s="161">
        <v>70270</v>
      </c>
      <c r="D36" s="161" t="s">
        <v>8</v>
      </c>
      <c r="E36" s="161" t="s">
        <v>8</v>
      </c>
      <c r="F36" s="161" t="s">
        <v>8</v>
      </c>
      <c r="G36" s="161" t="s">
        <v>8</v>
      </c>
      <c r="H36" s="161" t="s">
        <v>8</v>
      </c>
      <c r="I36" s="161" t="s">
        <v>8</v>
      </c>
      <c r="J36" s="161" t="s">
        <v>8</v>
      </c>
      <c r="K36" s="161" t="s">
        <v>8</v>
      </c>
      <c r="L36" s="161" t="s">
        <v>8</v>
      </c>
      <c r="M36" s="161" t="s">
        <v>8</v>
      </c>
      <c r="N36" s="161">
        <v>70270</v>
      </c>
      <c r="O36" s="85"/>
      <c r="P36" s="85"/>
      <c r="Q36" s="85"/>
      <c r="R36" s="85"/>
      <c r="S36" s="85"/>
      <c r="T36" s="85"/>
      <c r="U36" s="85"/>
      <c r="V36" s="85"/>
      <c r="W36" s="85"/>
      <c r="X36" s="85"/>
    </row>
    <row r="37" spans="1:24" s="71" customFormat="1" ht="11.1" customHeight="1">
      <c r="A37" s="69">
        <f>IF(B37&lt;&gt;"",COUNTA($B$20:B37),"")</f>
        <v>18</v>
      </c>
      <c r="B37" s="78" t="s">
        <v>100</v>
      </c>
      <c r="C37" s="161">
        <v>20376</v>
      </c>
      <c r="D37" s="161" t="s">
        <v>8</v>
      </c>
      <c r="E37" s="161" t="s">
        <v>8</v>
      </c>
      <c r="F37" s="161" t="s">
        <v>8</v>
      </c>
      <c r="G37" s="161" t="s">
        <v>8</v>
      </c>
      <c r="H37" s="161" t="s">
        <v>8</v>
      </c>
      <c r="I37" s="161" t="s">
        <v>8</v>
      </c>
      <c r="J37" s="161" t="s">
        <v>8</v>
      </c>
      <c r="K37" s="161" t="s">
        <v>8</v>
      </c>
      <c r="L37" s="161" t="s">
        <v>8</v>
      </c>
      <c r="M37" s="161" t="s">
        <v>8</v>
      </c>
      <c r="N37" s="161">
        <v>20376</v>
      </c>
      <c r="O37" s="85"/>
      <c r="P37" s="85"/>
      <c r="Q37" s="85"/>
      <c r="R37" s="85"/>
      <c r="S37" s="85"/>
      <c r="T37" s="85"/>
      <c r="U37" s="85"/>
      <c r="V37" s="85"/>
      <c r="W37" s="85"/>
      <c r="X37" s="85"/>
    </row>
    <row r="38" spans="1:24" s="71" customFormat="1" ht="11.1" customHeight="1">
      <c r="A38" s="69">
        <f>IF(B38&lt;&gt;"",COUNTA($B$20:B38),"")</f>
        <v>19</v>
      </c>
      <c r="B38" s="78" t="s">
        <v>27</v>
      </c>
      <c r="C38" s="161">
        <v>88231</v>
      </c>
      <c r="D38" s="161" t="s">
        <v>8</v>
      </c>
      <c r="E38" s="161" t="s">
        <v>8</v>
      </c>
      <c r="F38" s="161" t="s">
        <v>8</v>
      </c>
      <c r="G38" s="161" t="s">
        <v>8</v>
      </c>
      <c r="H38" s="161" t="s">
        <v>8</v>
      </c>
      <c r="I38" s="161" t="s">
        <v>8</v>
      </c>
      <c r="J38" s="161" t="s">
        <v>8</v>
      </c>
      <c r="K38" s="161" t="s">
        <v>8</v>
      </c>
      <c r="L38" s="161" t="s">
        <v>8</v>
      </c>
      <c r="M38" s="161" t="s">
        <v>8</v>
      </c>
      <c r="N38" s="161">
        <v>88231</v>
      </c>
      <c r="O38" s="85"/>
      <c r="P38" s="85"/>
      <c r="Q38" s="85"/>
      <c r="R38" s="85"/>
      <c r="S38" s="85"/>
      <c r="T38" s="85"/>
      <c r="U38" s="85"/>
      <c r="V38" s="85"/>
      <c r="W38" s="85"/>
      <c r="X38" s="85"/>
    </row>
    <row r="39" spans="1:24" s="71" customFormat="1" ht="21.6" customHeight="1">
      <c r="A39" s="69">
        <f>IF(B39&lt;&gt;"",COUNTA($B$20:B39),"")</f>
        <v>20</v>
      </c>
      <c r="B39" s="79" t="s">
        <v>84</v>
      </c>
      <c r="C39" s="161">
        <v>34847</v>
      </c>
      <c r="D39" s="161" t="s">
        <v>8</v>
      </c>
      <c r="E39" s="161" t="s">
        <v>8</v>
      </c>
      <c r="F39" s="161" t="s">
        <v>8</v>
      </c>
      <c r="G39" s="161" t="s">
        <v>8</v>
      </c>
      <c r="H39" s="161" t="s">
        <v>8</v>
      </c>
      <c r="I39" s="161" t="s">
        <v>8</v>
      </c>
      <c r="J39" s="161" t="s">
        <v>8</v>
      </c>
      <c r="K39" s="161" t="s">
        <v>8</v>
      </c>
      <c r="L39" s="161" t="s">
        <v>8</v>
      </c>
      <c r="M39" s="161" t="s">
        <v>8</v>
      </c>
      <c r="N39" s="161">
        <v>34847</v>
      </c>
      <c r="O39" s="85"/>
      <c r="P39" s="85"/>
      <c r="Q39" s="85"/>
      <c r="R39" s="85"/>
      <c r="S39" s="85"/>
      <c r="T39" s="85"/>
      <c r="U39" s="85"/>
      <c r="V39" s="85"/>
      <c r="W39" s="85"/>
      <c r="X39" s="85"/>
    </row>
    <row r="40" spans="1:24" s="71" customFormat="1" ht="21.6" customHeight="1">
      <c r="A40" s="69">
        <f>IF(B40&lt;&gt;"",COUNTA($B$20:B40),"")</f>
        <v>21</v>
      </c>
      <c r="B40" s="79" t="s">
        <v>85</v>
      </c>
      <c r="C40" s="161">
        <v>102400</v>
      </c>
      <c r="D40" s="161">
        <v>190</v>
      </c>
      <c r="E40" s="161">
        <v>262</v>
      </c>
      <c r="F40" s="161">
        <v>768</v>
      </c>
      <c r="G40" s="161">
        <v>618</v>
      </c>
      <c r="H40" s="161">
        <v>97433</v>
      </c>
      <c r="I40" s="161">
        <v>45911</v>
      </c>
      <c r="J40" s="161">
        <v>51522</v>
      </c>
      <c r="K40" s="161">
        <v>443</v>
      </c>
      <c r="L40" s="161">
        <v>1997</v>
      </c>
      <c r="M40" s="161">
        <v>688</v>
      </c>
      <c r="N40" s="161" t="s">
        <v>8</v>
      </c>
      <c r="O40" s="85"/>
      <c r="P40" s="85"/>
      <c r="Q40" s="85"/>
      <c r="R40" s="85"/>
      <c r="S40" s="85"/>
      <c r="T40" s="85"/>
      <c r="U40" s="85"/>
      <c r="V40" s="85"/>
      <c r="W40" s="85"/>
      <c r="X40" s="85"/>
    </row>
    <row r="41" spans="1:24" s="71" customFormat="1" ht="21.6" customHeight="1">
      <c r="A41" s="69">
        <f>IF(B41&lt;&gt;"",COUNTA($B$20:B41),"")</f>
        <v>22</v>
      </c>
      <c r="B41" s="79" t="s">
        <v>86</v>
      </c>
      <c r="C41" s="161">
        <v>13976</v>
      </c>
      <c r="D41" s="161">
        <v>154</v>
      </c>
      <c r="E41" s="161">
        <v>8</v>
      </c>
      <c r="F41" s="161">
        <v>3</v>
      </c>
      <c r="G41" s="161">
        <v>88</v>
      </c>
      <c r="H41" s="161">
        <v>13554</v>
      </c>
      <c r="I41" s="161">
        <v>13294</v>
      </c>
      <c r="J41" s="161">
        <v>260</v>
      </c>
      <c r="K41" s="161" t="s">
        <v>8</v>
      </c>
      <c r="L41" s="161">
        <v>165</v>
      </c>
      <c r="M41" s="161">
        <v>4</v>
      </c>
      <c r="N41" s="161" t="s">
        <v>8</v>
      </c>
      <c r="O41" s="85"/>
      <c r="P41" s="85"/>
      <c r="Q41" s="85"/>
      <c r="R41" s="85"/>
      <c r="S41" s="85"/>
      <c r="T41" s="85"/>
      <c r="U41" s="85"/>
      <c r="V41" s="85"/>
      <c r="W41" s="85"/>
      <c r="X41" s="85"/>
    </row>
    <row r="42" spans="1:24" s="71" customFormat="1" ht="11.1" customHeight="1">
      <c r="A42" s="69">
        <f>IF(B42&lt;&gt;"",COUNTA($B$20:B42),"")</f>
        <v>23</v>
      </c>
      <c r="B42" s="78" t="s">
        <v>87</v>
      </c>
      <c r="C42" s="161">
        <v>16069</v>
      </c>
      <c r="D42" s="161">
        <v>243</v>
      </c>
      <c r="E42" s="161">
        <v>4519</v>
      </c>
      <c r="F42" s="161">
        <v>507</v>
      </c>
      <c r="G42" s="161">
        <v>819</v>
      </c>
      <c r="H42" s="161">
        <v>842</v>
      </c>
      <c r="I42" s="161">
        <v>54</v>
      </c>
      <c r="J42" s="161">
        <v>787</v>
      </c>
      <c r="K42" s="161">
        <v>161</v>
      </c>
      <c r="L42" s="161">
        <v>3936</v>
      </c>
      <c r="M42" s="161">
        <v>5042</v>
      </c>
      <c r="N42" s="161" t="s">
        <v>8</v>
      </c>
      <c r="O42" s="85"/>
      <c r="P42" s="85"/>
      <c r="Q42" s="85"/>
      <c r="R42" s="85"/>
      <c r="S42" s="85"/>
      <c r="T42" s="85"/>
      <c r="U42" s="85"/>
      <c r="V42" s="85"/>
      <c r="W42" s="85"/>
      <c r="X42" s="85"/>
    </row>
    <row r="43" spans="1:24" s="71" customFormat="1" ht="11.1" customHeight="1">
      <c r="A43" s="69">
        <f>IF(B43&lt;&gt;"",COUNTA($B$20:B43),"")</f>
        <v>24</v>
      </c>
      <c r="B43" s="78" t="s">
        <v>88</v>
      </c>
      <c r="C43" s="161">
        <v>226991</v>
      </c>
      <c r="D43" s="161">
        <v>24290</v>
      </c>
      <c r="E43" s="161">
        <v>8957</v>
      </c>
      <c r="F43" s="161">
        <v>8493</v>
      </c>
      <c r="G43" s="161">
        <v>851</v>
      </c>
      <c r="H43" s="161">
        <v>78171</v>
      </c>
      <c r="I43" s="161">
        <v>35573</v>
      </c>
      <c r="J43" s="161">
        <v>42599</v>
      </c>
      <c r="K43" s="161">
        <v>858</v>
      </c>
      <c r="L43" s="161">
        <v>2582</v>
      </c>
      <c r="M43" s="161">
        <v>8336</v>
      </c>
      <c r="N43" s="161">
        <v>94453</v>
      </c>
      <c r="O43" s="85"/>
      <c r="P43" s="85"/>
      <c r="Q43" s="85"/>
      <c r="R43" s="85"/>
      <c r="S43" s="85"/>
      <c r="T43" s="85"/>
      <c r="U43" s="85"/>
      <c r="V43" s="85"/>
      <c r="W43" s="85"/>
      <c r="X43" s="85"/>
    </row>
    <row r="44" spans="1:24" s="71" customFormat="1" ht="11.1" customHeight="1">
      <c r="A44" s="69">
        <f>IF(B44&lt;&gt;"",COUNTA($B$20:B44),"")</f>
        <v>25</v>
      </c>
      <c r="B44" s="78" t="s">
        <v>74</v>
      </c>
      <c r="C44" s="161">
        <v>147421</v>
      </c>
      <c r="D44" s="161">
        <v>7354</v>
      </c>
      <c r="E44" s="161">
        <v>300</v>
      </c>
      <c r="F44" s="161">
        <v>7462</v>
      </c>
      <c r="G44" s="161">
        <v>64</v>
      </c>
      <c r="H44" s="161">
        <v>40105</v>
      </c>
      <c r="I44" s="161">
        <v>3</v>
      </c>
      <c r="J44" s="161">
        <v>40102</v>
      </c>
      <c r="K44" s="161">
        <v>71</v>
      </c>
      <c r="L44" s="161">
        <v>248</v>
      </c>
      <c r="M44" s="161">
        <v>423</v>
      </c>
      <c r="N44" s="161">
        <v>91395</v>
      </c>
      <c r="O44" s="85"/>
      <c r="P44" s="85"/>
      <c r="Q44" s="85"/>
      <c r="R44" s="85"/>
      <c r="S44" s="85"/>
      <c r="T44" s="85"/>
      <c r="U44" s="85"/>
      <c r="V44" s="85"/>
      <c r="W44" s="85"/>
      <c r="X44" s="85"/>
    </row>
    <row r="45" spans="1:24" s="71" customFormat="1" ht="19.149999999999999" customHeight="1">
      <c r="A45" s="70">
        <f>IF(B45&lt;&gt;"",COUNTA($B$20:B45),"")</f>
        <v>26</v>
      </c>
      <c r="B45" s="80" t="s">
        <v>89</v>
      </c>
      <c r="C45" s="162">
        <v>493697</v>
      </c>
      <c r="D45" s="162">
        <v>17524</v>
      </c>
      <c r="E45" s="162">
        <v>13446</v>
      </c>
      <c r="F45" s="162">
        <v>2310</v>
      </c>
      <c r="G45" s="162">
        <v>2313</v>
      </c>
      <c r="H45" s="162">
        <v>149895</v>
      </c>
      <c r="I45" s="162">
        <v>94830</v>
      </c>
      <c r="J45" s="162">
        <v>55066</v>
      </c>
      <c r="K45" s="162">
        <v>1391</v>
      </c>
      <c r="L45" s="162">
        <v>8432</v>
      </c>
      <c r="M45" s="162">
        <v>13647</v>
      </c>
      <c r="N45" s="162">
        <v>284739</v>
      </c>
      <c r="O45" s="85"/>
      <c r="P45" s="85"/>
      <c r="Q45" s="85"/>
      <c r="R45" s="85"/>
      <c r="S45" s="85"/>
      <c r="T45" s="85"/>
      <c r="U45" s="85"/>
      <c r="V45" s="85"/>
      <c r="W45" s="85"/>
      <c r="X45" s="85"/>
    </row>
    <row r="46" spans="1:24" s="87" customFormat="1" ht="11.1" customHeight="1">
      <c r="A46" s="69">
        <f>IF(B46&lt;&gt;"",COUNTA($B$20:B46),"")</f>
        <v>27</v>
      </c>
      <c r="B46" s="78" t="s">
        <v>90</v>
      </c>
      <c r="C46" s="161">
        <v>41644</v>
      </c>
      <c r="D46" s="161">
        <v>682</v>
      </c>
      <c r="E46" s="161">
        <v>3719</v>
      </c>
      <c r="F46" s="161">
        <v>4838</v>
      </c>
      <c r="G46" s="161">
        <v>588</v>
      </c>
      <c r="H46" s="161">
        <v>694</v>
      </c>
      <c r="I46" s="161">
        <v>6</v>
      </c>
      <c r="J46" s="161">
        <v>688</v>
      </c>
      <c r="K46" s="161">
        <v>983</v>
      </c>
      <c r="L46" s="161">
        <v>3903</v>
      </c>
      <c r="M46" s="161">
        <v>7277</v>
      </c>
      <c r="N46" s="161">
        <v>18960</v>
      </c>
      <c r="O46" s="86"/>
      <c r="P46" s="86"/>
      <c r="Q46" s="86"/>
      <c r="R46" s="86"/>
      <c r="S46" s="86"/>
      <c r="T46" s="86"/>
      <c r="U46" s="86"/>
      <c r="V46" s="86"/>
      <c r="W46" s="86"/>
      <c r="X46" s="86"/>
    </row>
    <row r="47" spans="1:24" s="87" customFormat="1" ht="11.1" customHeight="1">
      <c r="A47" s="69">
        <f>IF(B47&lt;&gt;"",COUNTA($B$20:B47),"")</f>
        <v>28</v>
      </c>
      <c r="B47" s="78" t="s">
        <v>91</v>
      </c>
      <c r="C47" s="161" t="s">
        <v>8</v>
      </c>
      <c r="D47" s="161" t="s">
        <v>8</v>
      </c>
      <c r="E47" s="161" t="s">
        <v>8</v>
      </c>
      <c r="F47" s="161" t="s">
        <v>8</v>
      </c>
      <c r="G47" s="161" t="s">
        <v>8</v>
      </c>
      <c r="H47" s="161" t="s">
        <v>8</v>
      </c>
      <c r="I47" s="161" t="s">
        <v>8</v>
      </c>
      <c r="J47" s="161" t="s">
        <v>8</v>
      </c>
      <c r="K47" s="161" t="s">
        <v>8</v>
      </c>
      <c r="L47" s="161" t="s">
        <v>8</v>
      </c>
      <c r="M47" s="161" t="s">
        <v>8</v>
      </c>
      <c r="N47" s="161" t="s">
        <v>8</v>
      </c>
      <c r="O47" s="86"/>
      <c r="P47" s="86"/>
      <c r="Q47" s="86"/>
      <c r="R47" s="86"/>
      <c r="S47" s="86"/>
      <c r="T47" s="86"/>
      <c r="U47" s="86"/>
      <c r="V47" s="86"/>
      <c r="W47" s="86"/>
      <c r="X47" s="86"/>
    </row>
    <row r="48" spans="1:24" s="87" customFormat="1" ht="11.1" customHeight="1">
      <c r="A48" s="69">
        <f>IF(B48&lt;&gt;"",COUNTA($B$20:B48),"")</f>
        <v>29</v>
      </c>
      <c r="B48" s="78" t="s">
        <v>92</v>
      </c>
      <c r="C48" s="161">
        <v>23941</v>
      </c>
      <c r="D48" s="161">
        <v>5530</v>
      </c>
      <c r="E48" s="161">
        <v>458</v>
      </c>
      <c r="F48" s="161">
        <v>2513</v>
      </c>
      <c r="G48" s="161">
        <v>115</v>
      </c>
      <c r="H48" s="161">
        <v>48</v>
      </c>
      <c r="I48" s="161" t="s">
        <v>8</v>
      </c>
      <c r="J48" s="161">
        <v>48</v>
      </c>
      <c r="K48" s="161">
        <v>715</v>
      </c>
      <c r="L48" s="161">
        <v>5665</v>
      </c>
      <c r="M48" s="161">
        <v>8871</v>
      </c>
      <c r="N48" s="161">
        <v>26</v>
      </c>
      <c r="O48" s="86"/>
      <c r="P48" s="86"/>
      <c r="Q48" s="86"/>
      <c r="R48" s="86"/>
      <c r="S48" s="86"/>
      <c r="T48" s="86"/>
      <c r="U48" s="86"/>
      <c r="V48" s="86"/>
      <c r="W48" s="86"/>
      <c r="X48" s="86"/>
    </row>
    <row r="49" spans="1:24" s="87" customFormat="1" ht="11.1" customHeight="1">
      <c r="A49" s="69">
        <f>IF(B49&lt;&gt;"",COUNTA($B$20:B49),"")</f>
        <v>30</v>
      </c>
      <c r="B49" s="78" t="s">
        <v>74</v>
      </c>
      <c r="C49" s="161">
        <v>563</v>
      </c>
      <c r="D49" s="161" t="s">
        <v>8</v>
      </c>
      <c r="E49" s="161">
        <v>350</v>
      </c>
      <c r="F49" s="161" t="s">
        <v>8</v>
      </c>
      <c r="G49" s="161">
        <v>10</v>
      </c>
      <c r="H49" s="161">
        <v>41</v>
      </c>
      <c r="I49" s="161" t="s">
        <v>8</v>
      </c>
      <c r="J49" s="161">
        <v>41</v>
      </c>
      <c r="K49" s="161" t="s">
        <v>8</v>
      </c>
      <c r="L49" s="161">
        <v>116</v>
      </c>
      <c r="M49" s="161">
        <v>47</v>
      </c>
      <c r="N49" s="161" t="s">
        <v>8</v>
      </c>
      <c r="O49" s="86"/>
      <c r="P49" s="86"/>
      <c r="Q49" s="86"/>
      <c r="R49" s="86"/>
      <c r="S49" s="86"/>
      <c r="T49" s="86"/>
      <c r="U49" s="86"/>
      <c r="V49" s="86"/>
      <c r="W49" s="86"/>
      <c r="X49" s="86"/>
    </row>
    <row r="50" spans="1:24" s="71" customFormat="1" ht="19.149999999999999" customHeight="1">
      <c r="A50" s="70">
        <f>IF(B50&lt;&gt;"",COUNTA($B$20:B50),"")</f>
        <v>31</v>
      </c>
      <c r="B50" s="80" t="s">
        <v>93</v>
      </c>
      <c r="C50" s="162">
        <v>65022</v>
      </c>
      <c r="D50" s="162">
        <v>6212</v>
      </c>
      <c r="E50" s="162">
        <v>3827</v>
      </c>
      <c r="F50" s="162">
        <v>7350</v>
      </c>
      <c r="G50" s="162">
        <v>692</v>
      </c>
      <c r="H50" s="162">
        <v>702</v>
      </c>
      <c r="I50" s="162">
        <v>6</v>
      </c>
      <c r="J50" s="162">
        <v>696</v>
      </c>
      <c r="K50" s="162">
        <v>1698</v>
      </c>
      <c r="L50" s="162">
        <v>9452</v>
      </c>
      <c r="M50" s="162">
        <v>16101</v>
      </c>
      <c r="N50" s="162">
        <v>18986</v>
      </c>
      <c r="O50" s="85"/>
      <c r="P50" s="85"/>
      <c r="Q50" s="85"/>
      <c r="R50" s="85"/>
      <c r="S50" s="85"/>
      <c r="T50" s="85"/>
      <c r="U50" s="85"/>
      <c r="V50" s="85"/>
      <c r="W50" s="85"/>
      <c r="X50" s="85"/>
    </row>
    <row r="51" spans="1:24" s="71" customFormat="1" ht="19.149999999999999" customHeight="1">
      <c r="A51" s="70">
        <f>IF(B51&lt;&gt;"",COUNTA($B$20:B51),"")</f>
        <v>32</v>
      </c>
      <c r="B51" s="80" t="s">
        <v>94</v>
      </c>
      <c r="C51" s="162">
        <v>558719</v>
      </c>
      <c r="D51" s="162">
        <v>23736</v>
      </c>
      <c r="E51" s="162">
        <v>17273</v>
      </c>
      <c r="F51" s="162">
        <v>9660</v>
      </c>
      <c r="G51" s="162">
        <v>3005</v>
      </c>
      <c r="H51" s="162">
        <v>150597</v>
      </c>
      <c r="I51" s="162">
        <v>94836</v>
      </c>
      <c r="J51" s="162">
        <v>55761</v>
      </c>
      <c r="K51" s="162">
        <v>3089</v>
      </c>
      <c r="L51" s="162">
        <v>17884</v>
      </c>
      <c r="M51" s="162">
        <v>29748</v>
      </c>
      <c r="N51" s="162">
        <v>303725</v>
      </c>
      <c r="O51" s="85"/>
      <c r="P51" s="85"/>
      <c r="Q51" s="85"/>
      <c r="R51" s="85"/>
      <c r="S51" s="85"/>
      <c r="T51" s="85"/>
      <c r="U51" s="85"/>
      <c r="V51" s="85"/>
      <c r="W51" s="85"/>
      <c r="X51" s="85"/>
    </row>
    <row r="52" spans="1:24" s="71" customFormat="1" ht="19.149999999999999" customHeight="1">
      <c r="A52" s="70">
        <f>IF(B52&lt;&gt;"",COUNTA($B$20:B52),"")</f>
        <v>33</v>
      </c>
      <c r="B52" s="80" t="s">
        <v>95</v>
      </c>
      <c r="C52" s="162">
        <v>-3704</v>
      </c>
      <c r="D52" s="162">
        <v>-60446</v>
      </c>
      <c r="E52" s="162">
        <v>-19754</v>
      </c>
      <c r="F52" s="162">
        <v>-47253</v>
      </c>
      <c r="G52" s="162">
        <v>-8712</v>
      </c>
      <c r="H52" s="162">
        <v>-87103</v>
      </c>
      <c r="I52" s="162">
        <v>-22004</v>
      </c>
      <c r="J52" s="162">
        <v>-65099</v>
      </c>
      <c r="K52" s="162">
        <v>-11774</v>
      </c>
      <c r="L52" s="162">
        <v>-46723</v>
      </c>
      <c r="M52" s="162">
        <v>-20827</v>
      </c>
      <c r="N52" s="162">
        <v>298887</v>
      </c>
      <c r="O52" s="85"/>
      <c r="P52" s="85"/>
      <c r="Q52" s="85"/>
      <c r="R52" s="85"/>
      <c r="S52" s="85"/>
      <c r="T52" s="85"/>
      <c r="U52" s="85"/>
      <c r="V52" s="85"/>
      <c r="W52" s="85"/>
      <c r="X52" s="85"/>
    </row>
    <row r="53" spans="1:24" s="87" customFormat="1" ht="24.95" customHeight="1">
      <c r="A53" s="69">
        <f>IF(B53&lt;&gt;"",COUNTA($B$20:B53),"")</f>
        <v>34</v>
      </c>
      <c r="B53" s="81" t="s">
        <v>96</v>
      </c>
      <c r="C53" s="163">
        <v>34329</v>
      </c>
      <c r="D53" s="163">
        <v>-54792</v>
      </c>
      <c r="E53" s="163">
        <v>-14677</v>
      </c>
      <c r="F53" s="163">
        <v>-34240</v>
      </c>
      <c r="G53" s="163">
        <v>-8350</v>
      </c>
      <c r="H53" s="163">
        <v>-84143</v>
      </c>
      <c r="I53" s="163">
        <v>-21976</v>
      </c>
      <c r="J53" s="163">
        <v>-62167</v>
      </c>
      <c r="K53" s="163">
        <v>-8493</v>
      </c>
      <c r="L53" s="163">
        <v>-31605</v>
      </c>
      <c r="M53" s="163">
        <v>-9276</v>
      </c>
      <c r="N53" s="163">
        <v>279905</v>
      </c>
      <c r="O53" s="86"/>
      <c r="P53" s="86"/>
      <c r="Q53" s="86"/>
      <c r="R53" s="86"/>
      <c r="S53" s="86"/>
      <c r="T53" s="86"/>
      <c r="U53" s="86"/>
      <c r="V53" s="86"/>
      <c r="W53" s="86"/>
      <c r="X53" s="86"/>
    </row>
    <row r="54" spans="1:24" s="87" customFormat="1" ht="15" customHeight="1">
      <c r="A54" s="69">
        <f>IF(B54&lt;&gt;"",COUNTA($B$20:B54),"")</f>
        <v>35</v>
      </c>
      <c r="B54" s="78" t="s">
        <v>97</v>
      </c>
      <c r="C54" s="161">
        <v>29308</v>
      </c>
      <c r="D54" s="161" t="s">
        <v>8</v>
      </c>
      <c r="E54" s="161">
        <v>120</v>
      </c>
      <c r="F54" s="161" t="s">
        <v>8</v>
      </c>
      <c r="G54" s="161" t="s">
        <v>8</v>
      </c>
      <c r="H54" s="161" t="s">
        <v>8</v>
      </c>
      <c r="I54" s="161" t="s">
        <v>8</v>
      </c>
      <c r="J54" s="161" t="s">
        <v>8</v>
      </c>
      <c r="K54" s="161">
        <v>1281</v>
      </c>
      <c r="L54" s="161" t="s">
        <v>8</v>
      </c>
      <c r="M54" s="161">
        <v>3158</v>
      </c>
      <c r="N54" s="161">
        <v>24749</v>
      </c>
      <c r="O54" s="86"/>
      <c r="P54" s="86"/>
      <c r="Q54" s="86"/>
      <c r="R54" s="86"/>
      <c r="S54" s="86"/>
      <c r="T54" s="86"/>
      <c r="U54" s="86"/>
      <c r="V54" s="86"/>
      <c r="W54" s="86"/>
      <c r="X54" s="86"/>
    </row>
    <row r="55" spans="1:24" ht="11.1" customHeight="1">
      <c r="A55" s="69">
        <f>IF(B55&lt;&gt;"",COUNTA($B$20:B55),"")</f>
        <v>36</v>
      </c>
      <c r="B55" s="78" t="s">
        <v>98</v>
      </c>
      <c r="C55" s="161">
        <v>14493</v>
      </c>
      <c r="D55" s="161">
        <v>936</v>
      </c>
      <c r="E55" s="161">
        <v>85</v>
      </c>
      <c r="F55" s="161">
        <v>535</v>
      </c>
      <c r="G55" s="161">
        <v>47</v>
      </c>
      <c r="H55" s="161">
        <v>326</v>
      </c>
      <c r="I55" s="161">
        <v>69</v>
      </c>
      <c r="J55" s="161">
        <v>257</v>
      </c>
      <c r="K55" s="161">
        <v>181</v>
      </c>
      <c r="L55" s="161">
        <v>563</v>
      </c>
      <c r="M55" s="161">
        <v>56</v>
      </c>
      <c r="N55" s="161">
        <v>11764</v>
      </c>
    </row>
    <row r="56" spans="1:24" s="74" customFormat="1" ht="20.100000000000001" customHeight="1">
      <c r="A56" s="69" t="str">
        <f>IF(B56&lt;&gt;"",COUNTA($B$20:B56),"")</f>
        <v/>
      </c>
      <c r="B56" s="78"/>
      <c r="C56" s="229" t="s">
        <v>53</v>
      </c>
      <c r="D56" s="230"/>
      <c r="E56" s="230"/>
      <c r="F56" s="230"/>
      <c r="G56" s="230"/>
      <c r="H56" s="230" t="s">
        <v>53</v>
      </c>
      <c r="I56" s="230"/>
      <c r="J56" s="230"/>
      <c r="K56" s="230"/>
      <c r="L56" s="230"/>
      <c r="M56" s="230"/>
      <c r="N56" s="230"/>
    </row>
    <row r="57" spans="1:24" s="71" customFormat="1" ht="11.1" customHeight="1">
      <c r="A57" s="69">
        <f>IF(B57&lt;&gt;"",COUNTA($B$20:B57),"")</f>
        <v>37</v>
      </c>
      <c r="B57" s="78" t="s">
        <v>70</v>
      </c>
      <c r="C57" s="164">
        <v>791.15</v>
      </c>
      <c r="D57" s="164">
        <v>303.01</v>
      </c>
      <c r="E57" s="164">
        <v>106.91</v>
      </c>
      <c r="F57" s="164">
        <v>43.61</v>
      </c>
      <c r="G57" s="164">
        <v>34.33</v>
      </c>
      <c r="H57" s="164">
        <v>157.52000000000001</v>
      </c>
      <c r="I57" s="164">
        <v>35.79</v>
      </c>
      <c r="J57" s="164">
        <v>121.73</v>
      </c>
      <c r="K57" s="164">
        <v>23.39</v>
      </c>
      <c r="L57" s="164">
        <v>80.73</v>
      </c>
      <c r="M57" s="164">
        <v>41.66</v>
      </c>
      <c r="N57" s="164" t="s">
        <v>8</v>
      </c>
      <c r="O57" s="85"/>
      <c r="P57" s="85"/>
      <c r="Q57" s="85"/>
      <c r="R57" s="85"/>
      <c r="S57" s="85"/>
      <c r="T57" s="85"/>
      <c r="U57" s="85"/>
      <c r="V57" s="85"/>
      <c r="W57" s="85"/>
      <c r="X57" s="85"/>
    </row>
    <row r="58" spans="1:24" s="71" customFormat="1" ht="11.1" customHeight="1">
      <c r="A58" s="69">
        <f>IF(B58&lt;&gt;"",COUNTA($B$20:B58),"")</f>
        <v>38</v>
      </c>
      <c r="B58" s="78" t="s">
        <v>71</v>
      </c>
      <c r="C58" s="164">
        <v>590.92999999999995</v>
      </c>
      <c r="D58" s="164">
        <v>117.99</v>
      </c>
      <c r="E58" s="164">
        <v>45.32</v>
      </c>
      <c r="F58" s="164">
        <v>144.24</v>
      </c>
      <c r="G58" s="164">
        <v>18.12</v>
      </c>
      <c r="H58" s="164">
        <v>64.69</v>
      </c>
      <c r="I58" s="164">
        <v>45.08</v>
      </c>
      <c r="J58" s="164">
        <v>19.61</v>
      </c>
      <c r="K58" s="164">
        <v>13.52</v>
      </c>
      <c r="L58" s="164">
        <v>144.56</v>
      </c>
      <c r="M58" s="164">
        <v>42.5</v>
      </c>
      <c r="N58" s="164" t="s">
        <v>8</v>
      </c>
      <c r="O58" s="85"/>
      <c r="P58" s="85"/>
      <c r="Q58" s="85"/>
      <c r="R58" s="85"/>
      <c r="S58" s="85"/>
      <c r="T58" s="85"/>
      <c r="U58" s="85"/>
      <c r="V58" s="85"/>
      <c r="W58" s="85"/>
      <c r="X58" s="85"/>
    </row>
    <row r="59" spans="1:24" s="71" customFormat="1" ht="21.6" customHeight="1">
      <c r="A59" s="69">
        <f>IF(B59&lt;&gt;"",COUNTA($B$20:B59),"")</f>
        <v>39</v>
      </c>
      <c r="B59" s="79" t="s">
        <v>628</v>
      </c>
      <c r="C59" s="164">
        <v>736.82</v>
      </c>
      <c r="D59" s="164" t="s">
        <v>8</v>
      </c>
      <c r="E59" s="164" t="s">
        <v>8</v>
      </c>
      <c r="F59" s="164" t="s">
        <v>8</v>
      </c>
      <c r="G59" s="164" t="s">
        <v>8</v>
      </c>
      <c r="H59" s="164">
        <v>736.82</v>
      </c>
      <c r="I59" s="164">
        <v>600.11</v>
      </c>
      <c r="J59" s="164">
        <v>136.72</v>
      </c>
      <c r="K59" s="164" t="s">
        <v>8</v>
      </c>
      <c r="L59" s="164" t="s">
        <v>8</v>
      </c>
      <c r="M59" s="164" t="s">
        <v>8</v>
      </c>
      <c r="N59" s="164" t="s">
        <v>8</v>
      </c>
      <c r="O59" s="85"/>
      <c r="P59" s="85"/>
      <c r="Q59" s="85"/>
      <c r="R59" s="85"/>
      <c r="S59" s="85"/>
      <c r="T59" s="85"/>
      <c r="U59" s="85"/>
      <c r="V59" s="85"/>
      <c r="W59" s="85"/>
      <c r="X59" s="85"/>
    </row>
    <row r="60" spans="1:24" s="71" customFormat="1" ht="11.1" customHeight="1">
      <c r="A60" s="69">
        <f>IF(B60&lt;&gt;"",COUNTA($B$20:B60),"")</f>
        <v>40</v>
      </c>
      <c r="B60" s="78" t="s">
        <v>72</v>
      </c>
      <c r="C60" s="164">
        <v>20.03</v>
      </c>
      <c r="D60" s="164">
        <v>0.47</v>
      </c>
      <c r="E60" s="164">
        <v>0.02</v>
      </c>
      <c r="F60" s="164">
        <v>0.37</v>
      </c>
      <c r="G60" s="164">
        <v>0.04</v>
      </c>
      <c r="H60" s="164">
        <v>0.3</v>
      </c>
      <c r="I60" s="164" t="s">
        <v>8</v>
      </c>
      <c r="J60" s="164">
        <v>0.3</v>
      </c>
      <c r="K60" s="164">
        <v>0.16</v>
      </c>
      <c r="L60" s="164">
        <v>0.4</v>
      </c>
      <c r="M60" s="164">
        <v>0.28999999999999998</v>
      </c>
      <c r="N60" s="164">
        <v>17.98</v>
      </c>
      <c r="O60" s="85"/>
      <c r="P60" s="85"/>
      <c r="Q60" s="85"/>
      <c r="R60" s="85"/>
      <c r="S60" s="85"/>
      <c r="T60" s="85"/>
      <c r="U60" s="85"/>
      <c r="V60" s="85"/>
      <c r="W60" s="85"/>
      <c r="X60" s="85"/>
    </row>
    <row r="61" spans="1:24" s="71" customFormat="1" ht="11.1" customHeight="1">
      <c r="A61" s="69">
        <f>IF(B61&lt;&gt;"",COUNTA($B$20:B61),"")</f>
        <v>41</v>
      </c>
      <c r="B61" s="78" t="s">
        <v>73</v>
      </c>
      <c r="C61" s="164">
        <v>1650.05</v>
      </c>
      <c r="D61" s="164">
        <v>76.02</v>
      </c>
      <c r="E61" s="164">
        <v>25.23</v>
      </c>
      <c r="F61" s="164">
        <v>86.6</v>
      </c>
      <c r="G61" s="164">
        <v>14.5</v>
      </c>
      <c r="H61" s="164">
        <v>752.5</v>
      </c>
      <c r="I61" s="164">
        <v>48.42</v>
      </c>
      <c r="J61" s="164">
        <v>704.08</v>
      </c>
      <c r="K61" s="164">
        <v>25.1</v>
      </c>
      <c r="L61" s="164">
        <v>25.86</v>
      </c>
      <c r="M61" s="164">
        <v>61.34</v>
      </c>
      <c r="N61" s="164">
        <v>582.9</v>
      </c>
      <c r="O61" s="85"/>
      <c r="P61" s="85"/>
      <c r="Q61" s="85"/>
      <c r="R61" s="85"/>
      <c r="S61" s="85"/>
      <c r="T61" s="85"/>
      <c r="U61" s="85"/>
      <c r="V61" s="85"/>
      <c r="W61" s="85"/>
      <c r="X61" s="85"/>
    </row>
    <row r="62" spans="1:24" s="71" customFormat="1" ht="11.1" customHeight="1">
      <c r="A62" s="69">
        <f>IF(B62&lt;&gt;"",COUNTA($B$20:B62),"")</f>
        <v>42</v>
      </c>
      <c r="B62" s="78" t="s">
        <v>74</v>
      </c>
      <c r="C62" s="164">
        <v>920.54</v>
      </c>
      <c r="D62" s="164">
        <v>45.92</v>
      </c>
      <c r="E62" s="164">
        <v>1.87</v>
      </c>
      <c r="F62" s="164">
        <v>46.6</v>
      </c>
      <c r="G62" s="164">
        <v>0.4</v>
      </c>
      <c r="H62" s="164">
        <v>250.43</v>
      </c>
      <c r="I62" s="164">
        <v>0.02</v>
      </c>
      <c r="J62" s="164">
        <v>250.41</v>
      </c>
      <c r="K62" s="164">
        <v>0.44</v>
      </c>
      <c r="L62" s="164">
        <v>1.55</v>
      </c>
      <c r="M62" s="164">
        <v>2.64</v>
      </c>
      <c r="N62" s="164">
        <v>570.70000000000005</v>
      </c>
      <c r="O62" s="85"/>
      <c r="P62" s="85"/>
      <c r="Q62" s="85"/>
      <c r="R62" s="85"/>
      <c r="S62" s="85"/>
      <c r="T62" s="85"/>
      <c r="U62" s="85"/>
      <c r="V62" s="85"/>
      <c r="W62" s="85"/>
      <c r="X62" s="85"/>
    </row>
    <row r="63" spans="1:24" s="71" customFormat="1" ht="19.149999999999999" customHeight="1">
      <c r="A63" s="70">
        <f>IF(B63&lt;&gt;"",COUNTA($B$20:B63),"")</f>
        <v>43</v>
      </c>
      <c r="B63" s="80" t="s">
        <v>75</v>
      </c>
      <c r="C63" s="165">
        <v>2868.43</v>
      </c>
      <c r="D63" s="165">
        <v>451.57</v>
      </c>
      <c r="E63" s="165">
        <v>175.61</v>
      </c>
      <c r="F63" s="165">
        <v>228.23</v>
      </c>
      <c r="G63" s="165">
        <v>66.58</v>
      </c>
      <c r="H63" s="165">
        <v>1461.41</v>
      </c>
      <c r="I63" s="165">
        <v>729.37</v>
      </c>
      <c r="J63" s="165">
        <v>732.03</v>
      </c>
      <c r="K63" s="165">
        <v>61.72</v>
      </c>
      <c r="L63" s="165">
        <v>250</v>
      </c>
      <c r="M63" s="165">
        <v>143.13999999999999</v>
      </c>
      <c r="N63" s="165">
        <v>30.19</v>
      </c>
      <c r="O63" s="85"/>
      <c r="P63" s="85"/>
      <c r="Q63" s="85"/>
      <c r="R63" s="85"/>
      <c r="S63" s="85"/>
      <c r="T63" s="85"/>
      <c r="U63" s="85"/>
      <c r="V63" s="85"/>
      <c r="W63" s="85"/>
      <c r="X63" s="85"/>
    </row>
    <row r="64" spans="1:24" s="71" customFormat="1" ht="21.6" customHeight="1">
      <c r="A64" s="69">
        <f>IF(B64&lt;&gt;"",COUNTA($B$20:B64),"")</f>
        <v>44</v>
      </c>
      <c r="B64" s="79" t="s">
        <v>76</v>
      </c>
      <c r="C64" s="164">
        <v>633.26</v>
      </c>
      <c r="D64" s="164">
        <v>72.03</v>
      </c>
      <c r="E64" s="164">
        <v>55.27</v>
      </c>
      <c r="F64" s="164">
        <v>126.43</v>
      </c>
      <c r="G64" s="164">
        <v>6.62</v>
      </c>
      <c r="H64" s="164">
        <v>21.42</v>
      </c>
      <c r="I64" s="164">
        <v>0.21</v>
      </c>
      <c r="J64" s="164">
        <v>21.22</v>
      </c>
      <c r="K64" s="164">
        <v>30.84</v>
      </c>
      <c r="L64" s="164">
        <v>147.97999999999999</v>
      </c>
      <c r="M64" s="164">
        <v>172.67</v>
      </c>
      <c r="N64" s="164" t="s">
        <v>8</v>
      </c>
      <c r="O64" s="85"/>
      <c r="P64" s="85"/>
      <c r="Q64" s="85"/>
      <c r="R64" s="85"/>
      <c r="S64" s="85"/>
      <c r="T64" s="85"/>
      <c r="U64" s="85"/>
      <c r="V64" s="85"/>
      <c r="W64" s="85"/>
      <c r="X64" s="85"/>
    </row>
    <row r="65" spans="1:24" s="71" customFormat="1" ht="11.1" customHeight="1">
      <c r="A65" s="69">
        <f>IF(B65&lt;&gt;"",COUNTA($B$20:B65),"")</f>
        <v>45</v>
      </c>
      <c r="B65" s="78" t="s">
        <v>77</v>
      </c>
      <c r="C65" s="164">
        <v>390.77</v>
      </c>
      <c r="D65" s="164">
        <v>26.31</v>
      </c>
      <c r="E65" s="164">
        <v>6.99</v>
      </c>
      <c r="F65" s="164">
        <v>112.42</v>
      </c>
      <c r="G65" s="164">
        <v>3.49</v>
      </c>
      <c r="H65" s="164">
        <v>14.68</v>
      </c>
      <c r="I65" s="164">
        <v>0.02</v>
      </c>
      <c r="J65" s="164">
        <v>14.66</v>
      </c>
      <c r="K65" s="164">
        <v>30.65</v>
      </c>
      <c r="L65" s="164">
        <v>134.01</v>
      </c>
      <c r="M65" s="164">
        <v>62.23</v>
      </c>
      <c r="N65" s="164" t="s">
        <v>8</v>
      </c>
      <c r="O65" s="85"/>
      <c r="P65" s="85"/>
      <c r="Q65" s="85"/>
      <c r="R65" s="85"/>
      <c r="S65" s="85"/>
      <c r="T65" s="85"/>
      <c r="U65" s="85"/>
      <c r="V65" s="85"/>
      <c r="W65" s="85"/>
      <c r="X65" s="85"/>
    </row>
    <row r="66" spans="1:24" s="71" customFormat="1" ht="11.1" customHeight="1">
      <c r="A66" s="69">
        <f>IF(B66&lt;&gt;"",COUNTA($B$20:B66),"")</f>
        <v>46</v>
      </c>
      <c r="B66" s="78" t="s">
        <v>78</v>
      </c>
      <c r="C66" s="164" t="s">
        <v>8</v>
      </c>
      <c r="D66" s="164" t="s">
        <v>8</v>
      </c>
      <c r="E66" s="164" t="s">
        <v>8</v>
      </c>
      <c r="F66" s="164" t="s">
        <v>8</v>
      </c>
      <c r="G66" s="164" t="s">
        <v>8</v>
      </c>
      <c r="H66" s="164" t="s">
        <v>8</v>
      </c>
      <c r="I66" s="164" t="s">
        <v>8</v>
      </c>
      <c r="J66" s="164" t="s">
        <v>8</v>
      </c>
      <c r="K66" s="164" t="s">
        <v>8</v>
      </c>
      <c r="L66" s="164" t="s">
        <v>8</v>
      </c>
      <c r="M66" s="164" t="s">
        <v>8</v>
      </c>
      <c r="N66" s="164" t="s">
        <v>8</v>
      </c>
      <c r="O66" s="85"/>
      <c r="P66" s="85"/>
      <c r="Q66" s="85"/>
      <c r="R66" s="85"/>
      <c r="S66" s="85"/>
      <c r="T66" s="85"/>
      <c r="U66" s="85"/>
      <c r="V66" s="85"/>
      <c r="W66" s="85"/>
      <c r="X66" s="85"/>
    </row>
    <row r="67" spans="1:24" s="71" customFormat="1" ht="11.1" customHeight="1">
      <c r="A67" s="69">
        <f>IF(B67&lt;&gt;"",COUNTA($B$20:B67),"")</f>
        <v>47</v>
      </c>
      <c r="B67" s="78" t="s">
        <v>79</v>
      </c>
      <c r="C67" s="164">
        <v>13.76</v>
      </c>
      <c r="D67" s="164">
        <v>2.06</v>
      </c>
      <c r="E67" s="164">
        <v>2.52</v>
      </c>
      <c r="F67" s="164">
        <v>0.73</v>
      </c>
      <c r="G67" s="164">
        <v>0.02</v>
      </c>
      <c r="H67" s="164">
        <v>1.69</v>
      </c>
      <c r="I67" s="164" t="s">
        <v>8</v>
      </c>
      <c r="J67" s="164">
        <v>1.69</v>
      </c>
      <c r="K67" s="164">
        <v>0.25</v>
      </c>
      <c r="L67" s="164">
        <v>6.16</v>
      </c>
      <c r="M67" s="164">
        <v>0.28999999999999998</v>
      </c>
      <c r="N67" s="164">
        <v>0.02</v>
      </c>
      <c r="O67" s="85"/>
      <c r="P67" s="85"/>
      <c r="Q67" s="85"/>
      <c r="R67" s="85"/>
      <c r="S67" s="85"/>
      <c r="T67" s="85"/>
      <c r="U67" s="85"/>
      <c r="V67" s="85"/>
      <c r="W67" s="85"/>
      <c r="X67" s="85"/>
    </row>
    <row r="68" spans="1:24" s="71" customFormat="1" ht="11.1" customHeight="1">
      <c r="A68" s="69">
        <f>IF(B68&lt;&gt;"",COUNTA($B$20:B68),"")</f>
        <v>48</v>
      </c>
      <c r="B68" s="78" t="s">
        <v>74</v>
      </c>
      <c r="C68" s="164">
        <v>3.52</v>
      </c>
      <c r="D68" s="164" t="s">
        <v>8</v>
      </c>
      <c r="E68" s="164">
        <v>2.19</v>
      </c>
      <c r="F68" s="164" t="s">
        <v>8</v>
      </c>
      <c r="G68" s="164">
        <v>0.06</v>
      </c>
      <c r="H68" s="164">
        <v>0.25</v>
      </c>
      <c r="I68" s="164" t="s">
        <v>8</v>
      </c>
      <c r="J68" s="164">
        <v>0.25</v>
      </c>
      <c r="K68" s="164" t="s">
        <v>8</v>
      </c>
      <c r="L68" s="164">
        <v>0.72</v>
      </c>
      <c r="M68" s="164">
        <v>0.28999999999999998</v>
      </c>
      <c r="N68" s="164" t="s">
        <v>8</v>
      </c>
      <c r="O68" s="85"/>
      <c r="P68" s="85"/>
      <c r="Q68" s="85"/>
      <c r="R68" s="85"/>
      <c r="S68" s="85"/>
      <c r="T68" s="85"/>
      <c r="U68" s="85"/>
      <c r="V68" s="85"/>
      <c r="W68" s="85"/>
      <c r="X68" s="85"/>
    </row>
    <row r="69" spans="1:24" s="71" customFormat="1" ht="19.149999999999999" customHeight="1">
      <c r="A69" s="70">
        <f>IF(B69&lt;&gt;"",COUNTA($B$20:B69),"")</f>
        <v>49</v>
      </c>
      <c r="B69" s="80" t="s">
        <v>80</v>
      </c>
      <c r="C69" s="165">
        <v>643.5</v>
      </c>
      <c r="D69" s="165">
        <v>74.09</v>
      </c>
      <c r="E69" s="165">
        <v>55.6</v>
      </c>
      <c r="F69" s="165">
        <v>127.16</v>
      </c>
      <c r="G69" s="165">
        <v>6.58</v>
      </c>
      <c r="H69" s="165">
        <v>22.87</v>
      </c>
      <c r="I69" s="165">
        <v>0.21</v>
      </c>
      <c r="J69" s="165">
        <v>22.66</v>
      </c>
      <c r="K69" s="165">
        <v>31.09</v>
      </c>
      <c r="L69" s="165">
        <v>153.41999999999999</v>
      </c>
      <c r="M69" s="165">
        <v>172.66</v>
      </c>
      <c r="N69" s="165">
        <v>0.02</v>
      </c>
      <c r="O69" s="85"/>
      <c r="P69" s="85"/>
      <c r="Q69" s="85"/>
      <c r="R69" s="85"/>
      <c r="S69" s="85"/>
      <c r="T69" s="85"/>
      <c r="U69" s="85"/>
      <c r="V69" s="85"/>
      <c r="W69" s="85"/>
      <c r="X69" s="85"/>
    </row>
    <row r="70" spans="1:24" s="71" customFormat="1" ht="19.149999999999999" customHeight="1">
      <c r="A70" s="70">
        <f>IF(B70&lt;&gt;"",COUNTA($B$20:B70),"")</f>
        <v>50</v>
      </c>
      <c r="B70" s="80" t="s">
        <v>81</v>
      </c>
      <c r="C70" s="165">
        <v>3511.94</v>
      </c>
      <c r="D70" s="165">
        <v>525.66</v>
      </c>
      <c r="E70" s="165">
        <v>231.21</v>
      </c>
      <c r="F70" s="165">
        <v>355.39</v>
      </c>
      <c r="G70" s="165">
        <v>73.16</v>
      </c>
      <c r="H70" s="165">
        <v>1484.27</v>
      </c>
      <c r="I70" s="165">
        <v>729.58</v>
      </c>
      <c r="J70" s="165">
        <v>754.69</v>
      </c>
      <c r="K70" s="165">
        <v>92.81</v>
      </c>
      <c r="L70" s="165">
        <v>403.42</v>
      </c>
      <c r="M70" s="165">
        <v>315.8</v>
      </c>
      <c r="N70" s="165">
        <v>30.21</v>
      </c>
      <c r="O70" s="85"/>
      <c r="P70" s="85"/>
      <c r="Q70" s="85"/>
      <c r="R70" s="85"/>
      <c r="S70" s="85"/>
      <c r="T70" s="85"/>
      <c r="U70" s="85"/>
      <c r="V70" s="85"/>
      <c r="W70" s="85"/>
      <c r="X70" s="85"/>
    </row>
    <row r="71" spans="1:24" s="71" customFormat="1" ht="11.1" customHeight="1">
      <c r="A71" s="69">
        <f>IF(B71&lt;&gt;"",COUNTA($B$20:B71),"")</f>
        <v>51</v>
      </c>
      <c r="B71" s="78" t="s">
        <v>82</v>
      </c>
      <c r="C71" s="164">
        <v>990.37</v>
      </c>
      <c r="D71" s="164" t="s">
        <v>8</v>
      </c>
      <c r="E71" s="164" t="s">
        <v>8</v>
      </c>
      <c r="F71" s="164" t="s">
        <v>8</v>
      </c>
      <c r="G71" s="164" t="s">
        <v>8</v>
      </c>
      <c r="H71" s="164" t="s">
        <v>8</v>
      </c>
      <c r="I71" s="164" t="s">
        <v>8</v>
      </c>
      <c r="J71" s="164" t="s">
        <v>8</v>
      </c>
      <c r="K71" s="164" t="s">
        <v>8</v>
      </c>
      <c r="L71" s="164" t="s">
        <v>8</v>
      </c>
      <c r="M71" s="164" t="s">
        <v>8</v>
      </c>
      <c r="N71" s="164">
        <v>990.37</v>
      </c>
      <c r="O71" s="85"/>
      <c r="P71" s="85"/>
      <c r="Q71" s="85"/>
      <c r="R71" s="85"/>
      <c r="S71" s="85"/>
      <c r="T71" s="85"/>
      <c r="U71" s="85"/>
      <c r="V71" s="85"/>
      <c r="W71" s="85"/>
      <c r="X71" s="85"/>
    </row>
    <row r="72" spans="1:24" s="71" customFormat="1" ht="11.1" customHeight="1">
      <c r="A72" s="69">
        <f>IF(B72&lt;&gt;"",COUNTA($B$20:B72),"")</f>
        <v>52</v>
      </c>
      <c r="B72" s="78" t="s">
        <v>83</v>
      </c>
      <c r="C72" s="164">
        <v>343.89</v>
      </c>
      <c r="D72" s="164" t="s">
        <v>8</v>
      </c>
      <c r="E72" s="164" t="s">
        <v>8</v>
      </c>
      <c r="F72" s="164" t="s">
        <v>8</v>
      </c>
      <c r="G72" s="164" t="s">
        <v>8</v>
      </c>
      <c r="H72" s="164" t="s">
        <v>8</v>
      </c>
      <c r="I72" s="164" t="s">
        <v>8</v>
      </c>
      <c r="J72" s="164" t="s">
        <v>8</v>
      </c>
      <c r="K72" s="164" t="s">
        <v>8</v>
      </c>
      <c r="L72" s="164" t="s">
        <v>8</v>
      </c>
      <c r="M72" s="164" t="s">
        <v>8</v>
      </c>
      <c r="N72" s="164">
        <v>343.89</v>
      </c>
      <c r="O72" s="85"/>
      <c r="P72" s="85"/>
      <c r="Q72" s="85"/>
      <c r="R72" s="85"/>
      <c r="S72" s="85"/>
      <c r="T72" s="85"/>
      <c r="U72" s="85"/>
      <c r="V72" s="85"/>
      <c r="W72" s="85"/>
      <c r="X72" s="85"/>
    </row>
    <row r="73" spans="1:24" s="71" customFormat="1" ht="11.1" customHeight="1">
      <c r="A73" s="69">
        <f>IF(B73&lt;&gt;"",COUNTA($B$20:B73),"")</f>
        <v>53</v>
      </c>
      <c r="B73" s="78" t="s">
        <v>99</v>
      </c>
      <c r="C73" s="164">
        <v>438.79</v>
      </c>
      <c r="D73" s="164" t="s">
        <v>8</v>
      </c>
      <c r="E73" s="164" t="s">
        <v>8</v>
      </c>
      <c r="F73" s="164" t="s">
        <v>8</v>
      </c>
      <c r="G73" s="164" t="s">
        <v>8</v>
      </c>
      <c r="H73" s="164" t="s">
        <v>8</v>
      </c>
      <c r="I73" s="164" t="s">
        <v>8</v>
      </c>
      <c r="J73" s="164" t="s">
        <v>8</v>
      </c>
      <c r="K73" s="164" t="s">
        <v>8</v>
      </c>
      <c r="L73" s="164" t="s">
        <v>8</v>
      </c>
      <c r="M73" s="164" t="s">
        <v>8</v>
      </c>
      <c r="N73" s="164">
        <v>438.79</v>
      </c>
      <c r="O73" s="85"/>
      <c r="P73" s="85"/>
      <c r="Q73" s="85"/>
      <c r="R73" s="85"/>
      <c r="S73" s="85"/>
      <c r="T73" s="85"/>
      <c r="U73" s="85"/>
      <c r="V73" s="85"/>
      <c r="W73" s="85"/>
      <c r="X73" s="85"/>
    </row>
    <row r="74" spans="1:24" s="71" customFormat="1" ht="11.1" customHeight="1">
      <c r="A74" s="69">
        <f>IF(B74&lt;&gt;"",COUNTA($B$20:B74),"")</f>
        <v>54</v>
      </c>
      <c r="B74" s="78" t="s">
        <v>100</v>
      </c>
      <c r="C74" s="164">
        <v>127.24</v>
      </c>
      <c r="D74" s="164" t="s">
        <v>8</v>
      </c>
      <c r="E74" s="164" t="s">
        <v>8</v>
      </c>
      <c r="F74" s="164" t="s">
        <v>8</v>
      </c>
      <c r="G74" s="164" t="s">
        <v>8</v>
      </c>
      <c r="H74" s="164" t="s">
        <v>8</v>
      </c>
      <c r="I74" s="164" t="s">
        <v>8</v>
      </c>
      <c r="J74" s="164" t="s">
        <v>8</v>
      </c>
      <c r="K74" s="164" t="s">
        <v>8</v>
      </c>
      <c r="L74" s="164" t="s">
        <v>8</v>
      </c>
      <c r="M74" s="164" t="s">
        <v>8</v>
      </c>
      <c r="N74" s="164">
        <v>127.24</v>
      </c>
      <c r="O74" s="85"/>
      <c r="P74" s="85"/>
      <c r="Q74" s="85"/>
      <c r="R74" s="85"/>
      <c r="S74" s="85"/>
      <c r="T74" s="85"/>
      <c r="U74" s="85"/>
      <c r="V74" s="85"/>
      <c r="W74" s="85"/>
      <c r="X74" s="85"/>
    </row>
    <row r="75" spans="1:24" s="71" customFormat="1" ht="11.1" customHeight="1">
      <c r="A75" s="69">
        <f>IF(B75&lt;&gt;"",COUNTA($B$20:B75),"")</f>
        <v>55</v>
      </c>
      <c r="B75" s="78" t="s">
        <v>27</v>
      </c>
      <c r="C75" s="164">
        <v>550.94000000000005</v>
      </c>
      <c r="D75" s="164" t="s">
        <v>8</v>
      </c>
      <c r="E75" s="164" t="s">
        <v>8</v>
      </c>
      <c r="F75" s="164" t="s">
        <v>8</v>
      </c>
      <c r="G75" s="164" t="s">
        <v>8</v>
      </c>
      <c r="H75" s="164" t="s">
        <v>8</v>
      </c>
      <c r="I75" s="164" t="s">
        <v>8</v>
      </c>
      <c r="J75" s="164" t="s">
        <v>8</v>
      </c>
      <c r="K75" s="164" t="s">
        <v>8</v>
      </c>
      <c r="L75" s="164" t="s">
        <v>8</v>
      </c>
      <c r="M75" s="164" t="s">
        <v>8</v>
      </c>
      <c r="N75" s="164">
        <v>550.94000000000005</v>
      </c>
      <c r="O75" s="85"/>
      <c r="P75" s="85"/>
      <c r="Q75" s="85"/>
      <c r="R75" s="85"/>
      <c r="S75" s="85"/>
      <c r="T75" s="85"/>
      <c r="U75" s="85"/>
      <c r="V75" s="85"/>
      <c r="W75" s="85"/>
      <c r="X75" s="85"/>
    </row>
    <row r="76" spans="1:24" s="71" customFormat="1" ht="21.6" customHeight="1">
      <c r="A76" s="69">
        <f>IF(B76&lt;&gt;"",COUNTA($B$20:B76),"")</f>
        <v>56</v>
      </c>
      <c r="B76" s="79" t="s">
        <v>84</v>
      </c>
      <c r="C76" s="164">
        <v>217.6</v>
      </c>
      <c r="D76" s="164" t="s">
        <v>8</v>
      </c>
      <c r="E76" s="164" t="s">
        <v>8</v>
      </c>
      <c r="F76" s="164" t="s">
        <v>8</v>
      </c>
      <c r="G76" s="164" t="s">
        <v>8</v>
      </c>
      <c r="H76" s="164" t="s">
        <v>8</v>
      </c>
      <c r="I76" s="164" t="s">
        <v>8</v>
      </c>
      <c r="J76" s="164" t="s">
        <v>8</v>
      </c>
      <c r="K76" s="164" t="s">
        <v>8</v>
      </c>
      <c r="L76" s="164" t="s">
        <v>8</v>
      </c>
      <c r="M76" s="164" t="s">
        <v>8</v>
      </c>
      <c r="N76" s="164">
        <v>217.6</v>
      </c>
      <c r="O76" s="85"/>
      <c r="P76" s="85"/>
      <c r="Q76" s="85"/>
      <c r="R76" s="85"/>
      <c r="S76" s="85"/>
      <c r="T76" s="85"/>
      <c r="U76" s="85"/>
      <c r="V76" s="85"/>
      <c r="W76" s="85"/>
      <c r="X76" s="85"/>
    </row>
    <row r="77" spans="1:24" s="71" customFormat="1" ht="21.6" customHeight="1">
      <c r="A77" s="69">
        <f>IF(B77&lt;&gt;"",COUNTA($B$20:B77),"")</f>
        <v>57</v>
      </c>
      <c r="B77" s="79" t="s">
        <v>85</v>
      </c>
      <c r="C77" s="164">
        <v>639.41999999999996</v>
      </c>
      <c r="D77" s="164">
        <v>1.19</v>
      </c>
      <c r="E77" s="164">
        <v>1.63</v>
      </c>
      <c r="F77" s="164">
        <v>4.8</v>
      </c>
      <c r="G77" s="164">
        <v>3.86</v>
      </c>
      <c r="H77" s="164">
        <v>608.4</v>
      </c>
      <c r="I77" s="164">
        <v>286.68</v>
      </c>
      <c r="J77" s="164">
        <v>321.72000000000003</v>
      </c>
      <c r="K77" s="164">
        <v>2.77</v>
      </c>
      <c r="L77" s="164">
        <v>12.47</v>
      </c>
      <c r="M77" s="164">
        <v>4.3</v>
      </c>
      <c r="N77" s="164" t="s">
        <v>8</v>
      </c>
      <c r="O77" s="85"/>
      <c r="P77" s="85"/>
      <c r="Q77" s="85"/>
      <c r="R77" s="85"/>
      <c r="S77" s="85"/>
      <c r="T77" s="85"/>
      <c r="U77" s="85"/>
      <c r="V77" s="85"/>
      <c r="W77" s="85"/>
      <c r="X77" s="85"/>
    </row>
    <row r="78" spans="1:24" s="71" customFormat="1" ht="21.6" customHeight="1">
      <c r="A78" s="69">
        <f>IF(B78&lt;&gt;"",COUNTA($B$20:B78),"")</f>
        <v>58</v>
      </c>
      <c r="B78" s="79" t="s">
        <v>86</v>
      </c>
      <c r="C78" s="164">
        <v>87.27</v>
      </c>
      <c r="D78" s="164">
        <v>0.96</v>
      </c>
      <c r="E78" s="164">
        <v>0.05</v>
      </c>
      <c r="F78" s="164">
        <v>0.02</v>
      </c>
      <c r="G78" s="164">
        <v>0.55000000000000004</v>
      </c>
      <c r="H78" s="164">
        <v>84.63</v>
      </c>
      <c r="I78" s="164">
        <v>83.01</v>
      </c>
      <c r="J78" s="164">
        <v>1.62</v>
      </c>
      <c r="K78" s="164" t="s">
        <v>8</v>
      </c>
      <c r="L78" s="164">
        <v>1.03</v>
      </c>
      <c r="M78" s="164">
        <v>0.03</v>
      </c>
      <c r="N78" s="164" t="s">
        <v>8</v>
      </c>
      <c r="O78" s="85"/>
      <c r="P78" s="85"/>
      <c r="Q78" s="85"/>
      <c r="R78" s="85"/>
      <c r="S78" s="85"/>
      <c r="T78" s="85"/>
      <c r="U78" s="85"/>
      <c r="V78" s="85"/>
      <c r="W78" s="85"/>
      <c r="X78" s="85"/>
    </row>
    <row r="79" spans="1:24" s="71" customFormat="1" ht="11.1" customHeight="1">
      <c r="A79" s="69">
        <f>IF(B79&lt;&gt;"",COUNTA($B$20:B79),"")</f>
        <v>59</v>
      </c>
      <c r="B79" s="78" t="s">
        <v>87</v>
      </c>
      <c r="C79" s="164">
        <v>100.34</v>
      </c>
      <c r="D79" s="164">
        <v>1.52</v>
      </c>
      <c r="E79" s="164">
        <v>28.22</v>
      </c>
      <c r="F79" s="164">
        <v>3.17</v>
      </c>
      <c r="G79" s="164">
        <v>5.12</v>
      </c>
      <c r="H79" s="164">
        <v>5.26</v>
      </c>
      <c r="I79" s="164">
        <v>0.34</v>
      </c>
      <c r="J79" s="164">
        <v>4.92</v>
      </c>
      <c r="K79" s="164">
        <v>1</v>
      </c>
      <c r="L79" s="164">
        <v>24.58</v>
      </c>
      <c r="M79" s="164">
        <v>31.48</v>
      </c>
      <c r="N79" s="164" t="s">
        <v>8</v>
      </c>
      <c r="O79" s="85"/>
      <c r="P79" s="85"/>
      <c r="Q79" s="85"/>
      <c r="R79" s="85"/>
      <c r="S79" s="85"/>
      <c r="T79" s="85"/>
      <c r="U79" s="85"/>
      <c r="V79" s="85"/>
      <c r="W79" s="85"/>
      <c r="X79" s="85"/>
    </row>
    <row r="80" spans="1:24" s="71" customFormat="1" ht="11.1" customHeight="1">
      <c r="A80" s="69">
        <f>IF(B80&lt;&gt;"",COUNTA($B$20:B80),"")</f>
        <v>60</v>
      </c>
      <c r="B80" s="78" t="s">
        <v>88</v>
      </c>
      <c r="C80" s="164">
        <v>1417.4</v>
      </c>
      <c r="D80" s="164">
        <v>151.68</v>
      </c>
      <c r="E80" s="164">
        <v>55.93</v>
      </c>
      <c r="F80" s="164">
        <v>53.04</v>
      </c>
      <c r="G80" s="164">
        <v>5.31</v>
      </c>
      <c r="H80" s="164">
        <v>488.12</v>
      </c>
      <c r="I80" s="164">
        <v>222.13</v>
      </c>
      <c r="J80" s="164">
        <v>266</v>
      </c>
      <c r="K80" s="164">
        <v>5.36</v>
      </c>
      <c r="L80" s="164">
        <v>16.12</v>
      </c>
      <c r="M80" s="164">
        <v>52.05</v>
      </c>
      <c r="N80" s="164">
        <v>589.79</v>
      </c>
      <c r="O80" s="85"/>
      <c r="P80" s="85"/>
      <c r="Q80" s="85"/>
      <c r="R80" s="85"/>
      <c r="S80" s="85"/>
      <c r="T80" s="85"/>
      <c r="U80" s="85"/>
      <c r="V80" s="85"/>
      <c r="W80" s="85"/>
      <c r="X80" s="85"/>
    </row>
    <row r="81" spans="1:24" s="71" customFormat="1" ht="11.1" customHeight="1">
      <c r="A81" s="69">
        <f>IF(B81&lt;&gt;"",COUNTA($B$20:B81),"")</f>
        <v>61</v>
      </c>
      <c r="B81" s="78" t="s">
        <v>74</v>
      </c>
      <c r="C81" s="164">
        <v>920.54</v>
      </c>
      <c r="D81" s="164">
        <v>45.92</v>
      </c>
      <c r="E81" s="164">
        <v>1.87</v>
      </c>
      <c r="F81" s="164">
        <v>46.6</v>
      </c>
      <c r="G81" s="164">
        <v>0.4</v>
      </c>
      <c r="H81" s="164">
        <v>250.43</v>
      </c>
      <c r="I81" s="164">
        <v>0.02</v>
      </c>
      <c r="J81" s="164">
        <v>250.41</v>
      </c>
      <c r="K81" s="164">
        <v>0.44</v>
      </c>
      <c r="L81" s="164">
        <v>1.55</v>
      </c>
      <c r="M81" s="164">
        <v>2.64</v>
      </c>
      <c r="N81" s="164">
        <v>570.70000000000005</v>
      </c>
      <c r="O81" s="85"/>
      <c r="P81" s="85"/>
      <c r="Q81" s="85"/>
      <c r="R81" s="85"/>
      <c r="S81" s="85"/>
      <c r="T81" s="85"/>
      <c r="U81" s="85"/>
      <c r="V81" s="85"/>
      <c r="W81" s="85"/>
      <c r="X81" s="85"/>
    </row>
    <row r="82" spans="1:24" s="71" customFormat="1" ht="19.149999999999999" customHeight="1">
      <c r="A82" s="70">
        <f>IF(B82&lt;&gt;"",COUNTA($B$20:B82),"")</f>
        <v>62</v>
      </c>
      <c r="B82" s="80" t="s">
        <v>89</v>
      </c>
      <c r="C82" s="165">
        <v>3082.79</v>
      </c>
      <c r="D82" s="165">
        <v>109.43</v>
      </c>
      <c r="E82" s="165">
        <v>83.96</v>
      </c>
      <c r="F82" s="165">
        <v>14.42</v>
      </c>
      <c r="G82" s="165">
        <v>14.44</v>
      </c>
      <c r="H82" s="165">
        <v>935.99</v>
      </c>
      <c r="I82" s="165">
        <v>592.14</v>
      </c>
      <c r="J82" s="165">
        <v>343.85</v>
      </c>
      <c r="K82" s="165">
        <v>8.69</v>
      </c>
      <c r="L82" s="165">
        <v>52.65</v>
      </c>
      <c r="M82" s="165">
        <v>85.21</v>
      </c>
      <c r="N82" s="165">
        <v>1778</v>
      </c>
      <c r="O82" s="85"/>
      <c r="P82" s="85"/>
      <c r="Q82" s="85"/>
      <c r="R82" s="85"/>
      <c r="S82" s="85"/>
      <c r="T82" s="85"/>
      <c r="U82" s="85"/>
      <c r="V82" s="85"/>
      <c r="W82" s="85"/>
      <c r="X82" s="85"/>
    </row>
    <row r="83" spans="1:24" s="87" customFormat="1" ht="11.1" customHeight="1">
      <c r="A83" s="69">
        <f>IF(B83&lt;&gt;"",COUNTA($B$20:B83),"")</f>
        <v>63</v>
      </c>
      <c r="B83" s="78" t="s">
        <v>90</v>
      </c>
      <c r="C83" s="164">
        <v>260.04000000000002</v>
      </c>
      <c r="D83" s="164">
        <v>4.26</v>
      </c>
      <c r="E83" s="164">
        <v>23.23</v>
      </c>
      <c r="F83" s="164">
        <v>30.21</v>
      </c>
      <c r="G83" s="164">
        <v>3.67</v>
      </c>
      <c r="H83" s="164">
        <v>4.34</v>
      </c>
      <c r="I83" s="164">
        <v>0.04</v>
      </c>
      <c r="J83" s="164">
        <v>4.3</v>
      </c>
      <c r="K83" s="164">
        <v>6.14</v>
      </c>
      <c r="L83" s="164">
        <v>24.37</v>
      </c>
      <c r="M83" s="164">
        <v>45.44</v>
      </c>
      <c r="N83" s="164">
        <v>118.39</v>
      </c>
      <c r="O83" s="86"/>
      <c r="P83" s="86"/>
      <c r="Q83" s="86"/>
      <c r="R83" s="86"/>
      <c r="S83" s="86"/>
      <c r="T83" s="86"/>
      <c r="U83" s="86"/>
      <c r="V83" s="86"/>
      <c r="W83" s="86"/>
      <c r="X83" s="86"/>
    </row>
    <row r="84" spans="1:24" s="87" customFormat="1" ht="11.1" customHeight="1">
      <c r="A84" s="69">
        <f>IF(B84&lt;&gt;"",COUNTA($B$20:B84),"")</f>
        <v>64</v>
      </c>
      <c r="B84" s="78" t="s">
        <v>91</v>
      </c>
      <c r="C84" s="164" t="s">
        <v>8</v>
      </c>
      <c r="D84" s="164" t="s">
        <v>8</v>
      </c>
      <c r="E84" s="164" t="s">
        <v>8</v>
      </c>
      <c r="F84" s="164" t="s">
        <v>8</v>
      </c>
      <c r="G84" s="164" t="s">
        <v>8</v>
      </c>
      <c r="H84" s="164" t="s">
        <v>8</v>
      </c>
      <c r="I84" s="164" t="s">
        <v>8</v>
      </c>
      <c r="J84" s="164" t="s">
        <v>8</v>
      </c>
      <c r="K84" s="164" t="s">
        <v>8</v>
      </c>
      <c r="L84" s="164" t="s">
        <v>8</v>
      </c>
      <c r="M84" s="164" t="s">
        <v>8</v>
      </c>
      <c r="N84" s="164" t="s">
        <v>8</v>
      </c>
      <c r="O84" s="86"/>
      <c r="P84" s="86"/>
      <c r="Q84" s="86"/>
      <c r="R84" s="86"/>
      <c r="S84" s="86"/>
      <c r="T84" s="86"/>
      <c r="U84" s="86"/>
      <c r="V84" s="86"/>
      <c r="W84" s="86"/>
      <c r="X84" s="86"/>
    </row>
    <row r="85" spans="1:24" s="87" customFormat="1" ht="11.1" customHeight="1">
      <c r="A85" s="69">
        <f>IF(B85&lt;&gt;"",COUNTA($B$20:B85),"")</f>
        <v>65</v>
      </c>
      <c r="B85" s="78" t="s">
        <v>92</v>
      </c>
      <c r="C85" s="164">
        <v>149.5</v>
      </c>
      <c r="D85" s="164">
        <v>34.53</v>
      </c>
      <c r="E85" s="164">
        <v>2.86</v>
      </c>
      <c r="F85" s="164">
        <v>15.69</v>
      </c>
      <c r="G85" s="164">
        <v>0.72</v>
      </c>
      <c r="H85" s="164">
        <v>0.3</v>
      </c>
      <c r="I85" s="164" t="s">
        <v>8</v>
      </c>
      <c r="J85" s="164">
        <v>0.3</v>
      </c>
      <c r="K85" s="164">
        <v>4.47</v>
      </c>
      <c r="L85" s="164">
        <v>35.380000000000003</v>
      </c>
      <c r="M85" s="164">
        <v>55.39</v>
      </c>
      <c r="N85" s="164">
        <v>0.16</v>
      </c>
      <c r="O85" s="86"/>
      <c r="P85" s="86"/>
      <c r="Q85" s="86"/>
      <c r="R85" s="86"/>
      <c r="S85" s="86"/>
      <c r="T85" s="86"/>
      <c r="U85" s="86"/>
      <c r="V85" s="86"/>
      <c r="W85" s="86"/>
      <c r="X85" s="86"/>
    </row>
    <row r="86" spans="1:24" s="87" customFormat="1" ht="11.1" customHeight="1">
      <c r="A86" s="69">
        <f>IF(B86&lt;&gt;"",COUNTA($B$20:B86),"")</f>
        <v>66</v>
      </c>
      <c r="B86" s="78" t="s">
        <v>74</v>
      </c>
      <c r="C86" s="164">
        <v>3.52</v>
      </c>
      <c r="D86" s="164" t="s">
        <v>8</v>
      </c>
      <c r="E86" s="164">
        <v>2.19</v>
      </c>
      <c r="F86" s="164" t="s">
        <v>8</v>
      </c>
      <c r="G86" s="164">
        <v>0.06</v>
      </c>
      <c r="H86" s="164">
        <v>0.25</v>
      </c>
      <c r="I86" s="164" t="s">
        <v>8</v>
      </c>
      <c r="J86" s="164">
        <v>0.25</v>
      </c>
      <c r="K86" s="164" t="s">
        <v>8</v>
      </c>
      <c r="L86" s="164">
        <v>0.72</v>
      </c>
      <c r="M86" s="164">
        <v>0.28999999999999998</v>
      </c>
      <c r="N86" s="164" t="s">
        <v>8</v>
      </c>
      <c r="O86" s="86"/>
      <c r="P86" s="86"/>
      <c r="Q86" s="86"/>
      <c r="R86" s="86"/>
      <c r="S86" s="86"/>
      <c r="T86" s="86"/>
      <c r="U86" s="86"/>
      <c r="V86" s="86"/>
      <c r="W86" s="86"/>
      <c r="X86" s="86"/>
    </row>
    <row r="87" spans="1:24" s="71" customFormat="1" ht="19.149999999999999" customHeight="1">
      <c r="A87" s="70">
        <f>IF(B87&lt;&gt;"",COUNTA($B$20:B87),"")</f>
        <v>67</v>
      </c>
      <c r="B87" s="80" t="s">
        <v>93</v>
      </c>
      <c r="C87" s="165">
        <v>406.02</v>
      </c>
      <c r="D87" s="165">
        <v>38.79</v>
      </c>
      <c r="E87" s="165">
        <v>23.9</v>
      </c>
      <c r="F87" s="165">
        <v>45.9</v>
      </c>
      <c r="G87" s="165">
        <v>4.32</v>
      </c>
      <c r="H87" s="165">
        <v>4.38</v>
      </c>
      <c r="I87" s="165">
        <v>0.04</v>
      </c>
      <c r="J87" s="165">
        <v>4.34</v>
      </c>
      <c r="K87" s="165">
        <v>10.61</v>
      </c>
      <c r="L87" s="165">
        <v>59.02</v>
      </c>
      <c r="M87" s="165">
        <v>100.54</v>
      </c>
      <c r="N87" s="165">
        <v>118.55</v>
      </c>
      <c r="O87" s="85"/>
      <c r="P87" s="85"/>
      <c r="Q87" s="85"/>
      <c r="R87" s="85"/>
      <c r="S87" s="85"/>
      <c r="T87" s="85"/>
      <c r="U87" s="85"/>
      <c r="V87" s="85"/>
      <c r="W87" s="85"/>
      <c r="X87" s="85"/>
    </row>
    <row r="88" spans="1:24" s="71" customFormat="1" ht="19.149999999999999" customHeight="1">
      <c r="A88" s="70">
        <f>IF(B88&lt;&gt;"",COUNTA($B$20:B88),"")</f>
        <v>68</v>
      </c>
      <c r="B88" s="80" t="s">
        <v>94</v>
      </c>
      <c r="C88" s="165">
        <v>3488.81</v>
      </c>
      <c r="D88" s="165">
        <v>148.22</v>
      </c>
      <c r="E88" s="165">
        <v>107.86</v>
      </c>
      <c r="F88" s="165">
        <v>60.32</v>
      </c>
      <c r="G88" s="165">
        <v>18.760000000000002</v>
      </c>
      <c r="H88" s="165">
        <v>940.37</v>
      </c>
      <c r="I88" s="165">
        <v>592.17999999999995</v>
      </c>
      <c r="J88" s="165">
        <v>348.19</v>
      </c>
      <c r="K88" s="165">
        <v>19.29</v>
      </c>
      <c r="L88" s="165">
        <v>111.67</v>
      </c>
      <c r="M88" s="165">
        <v>185.75</v>
      </c>
      <c r="N88" s="165">
        <v>1896.55</v>
      </c>
      <c r="O88" s="85"/>
      <c r="P88" s="85"/>
      <c r="Q88" s="85"/>
      <c r="R88" s="85"/>
      <c r="S88" s="85"/>
      <c r="T88" s="85"/>
      <c r="U88" s="85"/>
      <c r="V88" s="85"/>
      <c r="W88" s="85"/>
      <c r="X88" s="85"/>
    </row>
    <row r="89" spans="1:24" s="71" customFormat="1" ht="19.149999999999999" customHeight="1">
      <c r="A89" s="70">
        <f>IF(B89&lt;&gt;"",COUNTA($B$20:B89),"")</f>
        <v>69</v>
      </c>
      <c r="B89" s="80" t="s">
        <v>95</v>
      </c>
      <c r="C89" s="165">
        <v>-23.13</v>
      </c>
      <c r="D89" s="165">
        <v>-377.44</v>
      </c>
      <c r="E89" s="165">
        <v>-123.35</v>
      </c>
      <c r="F89" s="165">
        <v>-295.06</v>
      </c>
      <c r="G89" s="165">
        <v>-54.4</v>
      </c>
      <c r="H89" s="165">
        <v>-543.9</v>
      </c>
      <c r="I89" s="165">
        <v>-137.4</v>
      </c>
      <c r="J89" s="165">
        <v>-406.5</v>
      </c>
      <c r="K89" s="165">
        <v>-73.52</v>
      </c>
      <c r="L89" s="165">
        <v>-291.75</v>
      </c>
      <c r="M89" s="165">
        <v>-130.05000000000001</v>
      </c>
      <c r="N89" s="165">
        <v>1866.34</v>
      </c>
      <c r="O89" s="85"/>
      <c r="P89" s="85"/>
      <c r="Q89" s="85"/>
      <c r="R89" s="85"/>
      <c r="S89" s="85"/>
      <c r="T89" s="85"/>
      <c r="U89" s="85"/>
      <c r="V89" s="85"/>
      <c r="W89" s="85"/>
      <c r="X89" s="85"/>
    </row>
    <row r="90" spans="1:24" s="87" customFormat="1" ht="24.95" customHeight="1">
      <c r="A90" s="69">
        <f>IF(B90&lt;&gt;"",COUNTA($B$20:B90),"")</f>
        <v>70</v>
      </c>
      <c r="B90" s="81" t="s">
        <v>96</v>
      </c>
      <c r="C90" s="166">
        <v>214.36</v>
      </c>
      <c r="D90" s="166">
        <v>-342.14</v>
      </c>
      <c r="E90" s="166">
        <v>-91.64</v>
      </c>
      <c r="F90" s="166">
        <v>-213.8</v>
      </c>
      <c r="G90" s="166">
        <v>-52.14</v>
      </c>
      <c r="H90" s="166">
        <v>-525.41</v>
      </c>
      <c r="I90" s="166">
        <v>-137.22999999999999</v>
      </c>
      <c r="J90" s="166">
        <v>-388.19</v>
      </c>
      <c r="K90" s="166">
        <v>-53.04</v>
      </c>
      <c r="L90" s="166">
        <v>-197.35</v>
      </c>
      <c r="M90" s="166">
        <v>-57.92</v>
      </c>
      <c r="N90" s="166">
        <v>1747.81</v>
      </c>
      <c r="O90" s="86"/>
      <c r="P90" s="86"/>
      <c r="Q90" s="86"/>
      <c r="R90" s="86"/>
      <c r="S90" s="86"/>
      <c r="T90" s="86"/>
      <c r="U90" s="86"/>
      <c r="V90" s="86"/>
      <c r="W90" s="86"/>
      <c r="X90" s="86"/>
    </row>
    <row r="91" spans="1:24" s="87" customFormat="1" ht="15" customHeight="1">
      <c r="A91" s="69">
        <f>IF(B91&lt;&gt;"",COUNTA($B$20:B91),"")</f>
        <v>71</v>
      </c>
      <c r="B91" s="78" t="s">
        <v>97</v>
      </c>
      <c r="C91" s="164">
        <v>183.01</v>
      </c>
      <c r="D91" s="164" t="s">
        <v>8</v>
      </c>
      <c r="E91" s="164">
        <v>0.75</v>
      </c>
      <c r="F91" s="164" t="s">
        <v>8</v>
      </c>
      <c r="G91" s="164" t="s">
        <v>8</v>
      </c>
      <c r="H91" s="164" t="s">
        <v>8</v>
      </c>
      <c r="I91" s="164" t="s">
        <v>8</v>
      </c>
      <c r="J91" s="164" t="s">
        <v>8</v>
      </c>
      <c r="K91" s="164">
        <v>8</v>
      </c>
      <c r="L91" s="164" t="s">
        <v>8</v>
      </c>
      <c r="M91" s="164">
        <v>19.72</v>
      </c>
      <c r="N91" s="164">
        <v>154.54</v>
      </c>
      <c r="O91" s="86"/>
      <c r="P91" s="86"/>
      <c r="Q91" s="86"/>
      <c r="R91" s="86"/>
      <c r="S91" s="86"/>
      <c r="T91" s="86"/>
      <c r="U91" s="86"/>
      <c r="V91" s="86"/>
      <c r="W91" s="86"/>
      <c r="X91" s="86"/>
    </row>
    <row r="92" spans="1:24" ht="11.1" customHeight="1">
      <c r="A92" s="69">
        <f>IF(B92&lt;&gt;"",COUNTA($B$20:B92),"")</f>
        <v>72</v>
      </c>
      <c r="B92" s="78" t="s">
        <v>98</v>
      </c>
      <c r="C92" s="164">
        <v>90.5</v>
      </c>
      <c r="D92" s="164">
        <v>5.84</v>
      </c>
      <c r="E92" s="164">
        <v>0.53</v>
      </c>
      <c r="F92" s="164">
        <v>3.34</v>
      </c>
      <c r="G92" s="164">
        <v>0.3</v>
      </c>
      <c r="H92" s="164">
        <v>2.0299999999999998</v>
      </c>
      <c r="I92" s="164">
        <v>0.43</v>
      </c>
      <c r="J92" s="164">
        <v>1.6</v>
      </c>
      <c r="K92" s="164">
        <v>1.1299999999999999</v>
      </c>
      <c r="L92" s="164">
        <v>3.52</v>
      </c>
      <c r="M92" s="164">
        <v>0.35</v>
      </c>
      <c r="N92" s="164">
        <v>73.459999999999994</v>
      </c>
    </row>
  </sheetData>
  <mergeCells count="27">
    <mergeCell ref="L5:L16"/>
    <mergeCell ref="M5:M16"/>
    <mergeCell ref="N5:N16"/>
    <mergeCell ref="I6:I16"/>
    <mergeCell ref="J6:J16"/>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A1:B1"/>
    <mergeCell ref="C1:G1"/>
    <mergeCell ref="H1:N1"/>
    <mergeCell ref="H2:N3"/>
    <mergeCell ref="C2:G3"/>
    <mergeCell ref="A2:B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5"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X92"/>
  <sheetViews>
    <sheetView zoomScale="140" zoomScaleNormal="140" workbookViewId="0">
      <pane xSplit="2" ySplit="18" topLeftCell="C19" activePane="bottomRight" state="frozen"/>
      <selection activeCell="C19" sqref="C19:G19"/>
      <selection pane="topRight" activeCell="C19" sqref="C19:G19"/>
      <selection pane="bottomLeft" activeCell="C19" sqref="C19:G19"/>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69</v>
      </c>
      <c r="B1" s="219"/>
      <c r="C1" s="220" t="str">
        <f>"Auszahlungen und Einzahlungen der Kreisverwaltungen, Amtsverwaltungen
und kreisangehörigen Gemeinden "&amp;Deckblatt!A7&amp;"
nach Produktbereichen"</f>
        <v>Auszahlungen und Einzahlungen der Kreisverwaltungen, Amtsverwaltungen
und kreisangehörigen Gemeinden 2022
nach Produktbereichen</v>
      </c>
      <c r="D1" s="220"/>
      <c r="E1" s="220"/>
      <c r="F1" s="220"/>
      <c r="G1" s="221"/>
      <c r="H1" s="222" t="str">
        <f>"Auszahlungen und Einzahlungen der Kreisverwaltungen, Amtsverwaltungen
und kreisangehörigen Gemeinden "&amp;Deckblatt!A7&amp;"
nach Produktbereichen"</f>
        <v>Auszahlungen und Einzahlungen der Kreisverwaltungen, Amtsverwaltungen
und kreisangehörigen Gemeinden 2022
nach Produktbereichen</v>
      </c>
      <c r="I1" s="220"/>
      <c r="J1" s="220"/>
      <c r="K1" s="220"/>
      <c r="L1" s="220"/>
      <c r="M1" s="220"/>
      <c r="N1" s="221"/>
    </row>
    <row r="2" spans="1:14" s="74" customFormat="1" ht="15" customHeight="1">
      <c r="A2" s="218" t="s">
        <v>51</v>
      </c>
      <c r="B2" s="219"/>
      <c r="C2" s="220" t="s">
        <v>67</v>
      </c>
      <c r="D2" s="220"/>
      <c r="E2" s="220"/>
      <c r="F2" s="220"/>
      <c r="G2" s="221"/>
      <c r="H2" s="222" t="s">
        <v>67</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12" t="s">
        <v>28</v>
      </c>
      <c r="B4" s="213" t="s">
        <v>116</v>
      </c>
      <c r="C4" s="213" t="s">
        <v>1</v>
      </c>
      <c r="D4" s="213" t="s">
        <v>120</v>
      </c>
      <c r="E4" s="213"/>
      <c r="F4" s="213"/>
      <c r="G4" s="266"/>
      <c r="H4" s="267" t="s">
        <v>120</v>
      </c>
      <c r="I4" s="213"/>
      <c r="J4" s="213"/>
      <c r="K4" s="213"/>
      <c r="L4" s="213"/>
      <c r="M4" s="213"/>
      <c r="N4" s="266"/>
    </row>
    <row r="5" spans="1:14" ht="11.45" customHeight="1">
      <c r="A5" s="212"/>
      <c r="B5" s="213"/>
      <c r="C5" s="213"/>
      <c r="D5" s="217" t="s">
        <v>107</v>
      </c>
      <c r="E5" s="217" t="s">
        <v>108</v>
      </c>
      <c r="F5" s="217" t="s">
        <v>109</v>
      </c>
      <c r="G5" s="216" t="s">
        <v>110</v>
      </c>
      <c r="H5" s="212" t="s">
        <v>111</v>
      </c>
      <c r="I5" s="217" t="s">
        <v>104</v>
      </c>
      <c r="J5" s="217"/>
      <c r="K5" s="217" t="s">
        <v>113</v>
      </c>
      <c r="L5" s="217" t="s">
        <v>118</v>
      </c>
      <c r="M5" s="217" t="s">
        <v>119</v>
      </c>
      <c r="N5" s="216" t="s">
        <v>114</v>
      </c>
    </row>
    <row r="6" spans="1:14" ht="11.45" customHeight="1">
      <c r="A6" s="212"/>
      <c r="B6" s="213"/>
      <c r="C6" s="213"/>
      <c r="D6" s="217"/>
      <c r="E6" s="217"/>
      <c r="F6" s="217"/>
      <c r="G6" s="216"/>
      <c r="H6" s="212"/>
      <c r="I6" s="217" t="s">
        <v>103</v>
      </c>
      <c r="J6" s="217" t="s">
        <v>112</v>
      </c>
      <c r="K6" s="217"/>
      <c r="L6" s="217"/>
      <c r="M6" s="217"/>
      <c r="N6" s="216"/>
    </row>
    <row r="7" spans="1:14" ht="11.45" customHeight="1">
      <c r="A7" s="212"/>
      <c r="B7" s="213"/>
      <c r="C7" s="213"/>
      <c r="D7" s="217"/>
      <c r="E7" s="217"/>
      <c r="F7" s="217"/>
      <c r="G7" s="216"/>
      <c r="H7" s="212"/>
      <c r="I7" s="217"/>
      <c r="J7" s="217"/>
      <c r="K7" s="217"/>
      <c r="L7" s="217"/>
      <c r="M7" s="217"/>
      <c r="N7" s="216"/>
    </row>
    <row r="8" spans="1:14" ht="11.45" customHeight="1">
      <c r="A8" s="212"/>
      <c r="B8" s="213"/>
      <c r="C8" s="213"/>
      <c r="D8" s="217"/>
      <c r="E8" s="217"/>
      <c r="F8" s="217"/>
      <c r="G8" s="216"/>
      <c r="H8" s="212"/>
      <c r="I8" s="217"/>
      <c r="J8" s="217"/>
      <c r="K8" s="217"/>
      <c r="L8" s="217"/>
      <c r="M8" s="217"/>
      <c r="N8" s="216"/>
    </row>
    <row r="9" spans="1:14" ht="11.45" customHeight="1">
      <c r="A9" s="212"/>
      <c r="B9" s="213"/>
      <c r="C9" s="265"/>
      <c r="D9" s="268"/>
      <c r="E9" s="268"/>
      <c r="F9" s="268"/>
      <c r="G9" s="269"/>
      <c r="H9" s="270"/>
      <c r="I9" s="268"/>
      <c r="J9" s="268"/>
      <c r="K9" s="268"/>
      <c r="L9" s="268"/>
      <c r="M9" s="268"/>
      <c r="N9" s="216"/>
    </row>
    <row r="10" spans="1:14" ht="11.45" customHeight="1">
      <c r="A10" s="212"/>
      <c r="B10" s="213"/>
      <c r="C10" s="265"/>
      <c r="D10" s="268"/>
      <c r="E10" s="268"/>
      <c r="F10" s="268"/>
      <c r="G10" s="269"/>
      <c r="H10" s="270"/>
      <c r="I10" s="268"/>
      <c r="J10" s="268"/>
      <c r="K10" s="268"/>
      <c r="L10" s="268"/>
      <c r="M10" s="268"/>
      <c r="N10" s="216"/>
    </row>
    <row r="11" spans="1:14" ht="11.45" customHeight="1">
      <c r="A11" s="212"/>
      <c r="B11" s="213"/>
      <c r="C11" s="265"/>
      <c r="D11" s="268"/>
      <c r="E11" s="268"/>
      <c r="F11" s="268"/>
      <c r="G11" s="269"/>
      <c r="H11" s="270"/>
      <c r="I11" s="268"/>
      <c r="J11" s="268"/>
      <c r="K11" s="268"/>
      <c r="L11" s="268"/>
      <c r="M11" s="268"/>
      <c r="N11" s="216"/>
    </row>
    <row r="12" spans="1:14" ht="11.45" customHeight="1">
      <c r="A12" s="212"/>
      <c r="B12" s="213"/>
      <c r="C12" s="265"/>
      <c r="D12" s="268"/>
      <c r="E12" s="268"/>
      <c r="F12" s="268"/>
      <c r="G12" s="269"/>
      <c r="H12" s="270"/>
      <c r="I12" s="268"/>
      <c r="J12" s="268"/>
      <c r="K12" s="268"/>
      <c r="L12" s="268"/>
      <c r="M12" s="268"/>
      <c r="N12" s="216"/>
    </row>
    <row r="13" spans="1:14" ht="11.45" customHeight="1">
      <c r="A13" s="212"/>
      <c r="B13" s="213"/>
      <c r="C13" s="265"/>
      <c r="D13" s="268"/>
      <c r="E13" s="268"/>
      <c r="F13" s="268"/>
      <c r="G13" s="269"/>
      <c r="H13" s="270"/>
      <c r="I13" s="268"/>
      <c r="J13" s="268"/>
      <c r="K13" s="268"/>
      <c r="L13" s="268"/>
      <c r="M13" s="268"/>
      <c r="N13" s="216"/>
    </row>
    <row r="14" spans="1:14" ht="11.45" customHeight="1">
      <c r="A14" s="212"/>
      <c r="B14" s="213"/>
      <c r="C14" s="265"/>
      <c r="D14" s="268"/>
      <c r="E14" s="268"/>
      <c r="F14" s="268"/>
      <c r="G14" s="269"/>
      <c r="H14" s="270"/>
      <c r="I14" s="268"/>
      <c r="J14" s="268"/>
      <c r="K14" s="268"/>
      <c r="L14" s="268"/>
      <c r="M14" s="268"/>
      <c r="N14" s="216"/>
    </row>
    <row r="15" spans="1:14" ht="11.45" customHeight="1">
      <c r="A15" s="212"/>
      <c r="B15" s="213"/>
      <c r="C15" s="265"/>
      <c r="D15" s="268"/>
      <c r="E15" s="268"/>
      <c r="F15" s="268"/>
      <c r="G15" s="269"/>
      <c r="H15" s="270"/>
      <c r="I15" s="268"/>
      <c r="J15" s="268"/>
      <c r="K15" s="268"/>
      <c r="L15" s="268"/>
      <c r="M15" s="268"/>
      <c r="N15" s="216"/>
    </row>
    <row r="16" spans="1:14" ht="11.45" customHeight="1">
      <c r="A16" s="212"/>
      <c r="B16" s="213"/>
      <c r="C16" s="265"/>
      <c r="D16" s="268"/>
      <c r="E16" s="268"/>
      <c r="F16" s="268"/>
      <c r="G16" s="269"/>
      <c r="H16" s="270"/>
      <c r="I16" s="268"/>
      <c r="J16" s="268"/>
      <c r="K16" s="268"/>
      <c r="L16" s="268"/>
      <c r="M16" s="268"/>
      <c r="N16" s="216"/>
    </row>
    <row r="17" spans="1:24" ht="11.45" customHeight="1">
      <c r="A17" s="212"/>
      <c r="B17" s="213"/>
      <c r="C17" s="265"/>
      <c r="D17" s="145">
        <v>11</v>
      </c>
      <c r="E17" s="145">
        <v>12</v>
      </c>
      <c r="F17" s="145" t="s">
        <v>101</v>
      </c>
      <c r="G17" s="146" t="s">
        <v>102</v>
      </c>
      <c r="H17" s="147">
        <v>3</v>
      </c>
      <c r="I17" s="145" t="s">
        <v>105</v>
      </c>
      <c r="J17" s="145">
        <v>36</v>
      </c>
      <c r="K17" s="145">
        <v>4</v>
      </c>
      <c r="L17" s="145" t="s">
        <v>106</v>
      </c>
      <c r="M17" s="145" t="s">
        <v>115</v>
      </c>
      <c r="N17" s="75">
        <v>6</v>
      </c>
    </row>
    <row r="18" spans="1:24" s="83" customFormat="1" ht="11.45" customHeight="1">
      <c r="A18" s="64">
        <v>1</v>
      </c>
      <c r="B18" s="65">
        <v>2</v>
      </c>
      <c r="C18" s="142">
        <v>3</v>
      </c>
      <c r="D18" s="142">
        <v>4</v>
      </c>
      <c r="E18" s="142">
        <v>5</v>
      </c>
      <c r="F18" s="142">
        <v>6</v>
      </c>
      <c r="G18" s="143">
        <v>7</v>
      </c>
      <c r="H18" s="148">
        <v>8</v>
      </c>
      <c r="I18" s="142">
        <v>9</v>
      </c>
      <c r="J18" s="142">
        <v>10</v>
      </c>
      <c r="K18" s="142">
        <v>11</v>
      </c>
      <c r="L18" s="142">
        <v>12</v>
      </c>
      <c r="M18" s="142">
        <v>13</v>
      </c>
      <c r="N18" s="67">
        <v>14</v>
      </c>
    </row>
    <row r="19" spans="1:24" s="71" customFormat="1" ht="20.100000000000001" customHeight="1">
      <c r="A19" s="88"/>
      <c r="B19" s="84"/>
      <c r="C19" s="263" t="s">
        <v>969</v>
      </c>
      <c r="D19" s="264"/>
      <c r="E19" s="264"/>
      <c r="F19" s="264"/>
      <c r="G19" s="264"/>
      <c r="H19" s="264" t="s">
        <v>969</v>
      </c>
      <c r="I19" s="264"/>
      <c r="J19" s="264"/>
      <c r="K19" s="264"/>
      <c r="L19" s="264"/>
      <c r="M19" s="264"/>
      <c r="N19" s="264"/>
      <c r="O19" s="85"/>
      <c r="P19" s="85"/>
      <c r="Q19" s="85"/>
      <c r="R19" s="85"/>
      <c r="S19" s="85"/>
      <c r="T19" s="85"/>
      <c r="U19" s="85"/>
      <c r="V19" s="85"/>
      <c r="W19" s="85"/>
      <c r="X19" s="85"/>
    </row>
    <row r="20" spans="1:24" s="71" customFormat="1" ht="11.1" customHeight="1">
      <c r="A20" s="69">
        <f>IF(B20&lt;&gt;"",COUNTA($B$20:B20),"")</f>
        <v>1</v>
      </c>
      <c r="B20" s="78" t="s">
        <v>70</v>
      </c>
      <c r="C20" s="161">
        <v>195920</v>
      </c>
      <c r="D20" s="161">
        <v>82352</v>
      </c>
      <c r="E20" s="161">
        <v>30497</v>
      </c>
      <c r="F20" s="161">
        <v>7814</v>
      </c>
      <c r="G20" s="161">
        <v>9317</v>
      </c>
      <c r="H20" s="161">
        <v>29185</v>
      </c>
      <c r="I20" s="161">
        <v>11640</v>
      </c>
      <c r="J20" s="161">
        <v>17546</v>
      </c>
      <c r="K20" s="161">
        <v>5993</v>
      </c>
      <c r="L20" s="161">
        <v>19627</v>
      </c>
      <c r="M20" s="161">
        <v>11135</v>
      </c>
      <c r="N20" s="161" t="s">
        <v>8</v>
      </c>
      <c r="O20" s="85"/>
      <c r="P20" s="85"/>
      <c r="Q20" s="85"/>
      <c r="R20" s="85"/>
      <c r="S20" s="85"/>
      <c r="T20" s="85"/>
      <c r="U20" s="85"/>
      <c r="V20" s="85"/>
      <c r="W20" s="85"/>
      <c r="X20" s="85"/>
    </row>
    <row r="21" spans="1:24" s="71" customFormat="1" ht="11.1" customHeight="1">
      <c r="A21" s="69">
        <f>IF(B21&lt;&gt;"",COUNTA($B$20:B21),"")</f>
        <v>2</v>
      </c>
      <c r="B21" s="78" t="s">
        <v>71</v>
      </c>
      <c r="C21" s="161">
        <v>136681</v>
      </c>
      <c r="D21" s="161">
        <v>22100</v>
      </c>
      <c r="E21" s="161">
        <v>8182</v>
      </c>
      <c r="F21" s="161">
        <v>32523</v>
      </c>
      <c r="G21" s="161">
        <v>3663</v>
      </c>
      <c r="H21" s="161">
        <v>12113</v>
      </c>
      <c r="I21" s="161">
        <v>10355</v>
      </c>
      <c r="J21" s="161">
        <v>1758</v>
      </c>
      <c r="K21" s="161">
        <v>3470</v>
      </c>
      <c r="L21" s="161">
        <v>25413</v>
      </c>
      <c r="M21" s="161">
        <v>29218</v>
      </c>
      <c r="N21" s="161" t="s">
        <v>8</v>
      </c>
      <c r="O21" s="85"/>
      <c r="P21" s="85"/>
      <c r="Q21" s="85"/>
      <c r="R21" s="85"/>
      <c r="S21" s="85"/>
      <c r="T21" s="85"/>
      <c r="U21" s="85"/>
      <c r="V21" s="85"/>
      <c r="W21" s="85"/>
      <c r="X21" s="85"/>
    </row>
    <row r="22" spans="1:24" s="71" customFormat="1" ht="21.6" customHeight="1">
      <c r="A22" s="69">
        <f>IF(B22&lt;&gt;"",COUNTA($B$20:B22),"")</f>
        <v>3</v>
      </c>
      <c r="B22" s="79" t="s">
        <v>628</v>
      </c>
      <c r="C22" s="161">
        <v>207636</v>
      </c>
      <c r="D22" s="161" t="s">
        <v>8</v>
      </c>
      <c r="E22" s="161" t="s">
        <v>8</v>
      </c>
      <c r="F22" s="161" t="s">
        <v>8</v>
      </c>
      <c r="G22" s="161" t="s">
        <v>8</v>
      </c>
      <c r="H22" s="161">
        <v>207636</v>
      </c>
      <c r="I22" s="161">
        <v>165794</v>
      </c>
      <c r="J22" s="161">
        <v>41842</v>
      </c>
      <c r="K22" s="161" t="s">
        <v>8</v>
      </c>
      <c r="L22" s="161" t="s">
        <v>8</v>
      </c>
      <c r="M22" s="161" t="s">
        <v>8</v>
      </c>
      <c r="N22" s="161" t="s">
        <v>8</v>
      </c>
      <c r="O22" s="85"/>
      <c r="P22" s="85"/>
      <c r="Q22" s="85"/>
      <c r="R22" s="85"/>
      <c r="S22" s="85"/>
      <c r="T22" s="85"/>
      <c r="U22" s="85"/>
      <c r="V22" s="85"/>
      <c r="W22" s="85"/>
      <c r="X22" s="85"/>
    </row>
    <row r="23" spans="1:24" s="71" customFormat="1" ht="11.1" customHeight="1">
      <c r="A23" s="69">
        <f>IF(B23&lt;&gt;"",COUNTA($B$20:B23),"")</f>
        <v>4</v>
      </c>
      <c r="B23" s="78" t="s">
        <v>72</v>
      </c>
      <c r="C23" s="161">
        <v>2166</v>
      </c>
      <c r="D23" s="161">
        <v>118</v>
      </c>
      <c r="E23" s="161">
        <v>20</v>
      </c>
      <c r="F23" s="161">
        <v>21</v>
      </c>
      <c r="G23" s="161" t="s">
        <v>8</v>
      </c>
      <c r="H23" s="161">
        <v>10</v>
      </c>
      <c r="I23" s="161" t="s">
        <v>8</v>
      </c>
      <c r="J23" s="161">
        <v>10</v>
      </c>
      <c r="K23" s="161">
        <v>1</v>
      </c>
      <c r="L23" s="161">
        <v>170</v>
      </c>
      <c r="M23" s="161">
        <v>22</v>
      </c>
      <c r="N23" s="161">
        <v>1803</v>
      </c>
      <c r="O23" s="85"/>
      <c r="P23" s="85"/>
      <c r="Q23" s="85"/>
      <c r="R23" s="85"/>
      <c r="S23" s="85"/>
      <c r="T23" s="85"/>
      <c r="U23" s="85"/>
      <c r="V23" s="85"/>
      <c r="W23" s="85"/>
      <c r="X23" s="85"/>
    </row>
    <row r="24" spans="1:24" s="71" customFormat="1" ht="11.1" customHeight="1">
      <c r="A24" s="69">
        <f>IF(B24&lt;&gt;"",COUNTA($B$20:B24),"")</f>
        <v>5</v>
      </c>
      <c r="B24" s="78" t="s">
        <v>73</v>
      </c>
      <c r="C24" s="161">
        <v>412579</v>
      </c>
      <c r="D24" s="161">
        <v>31793</v>
      </c>
      <c r="E24" s="161">
        <v>8178</v>
      </c>
      <c r="F24" s="161">
        <v>22292</v>
      </c>
      <c r="G24" s="161">
        <v>9424</v>
      </c>
      <c r="H24" s="161">
        <v>157147</v>
      </c>
      <c r="I24" s="161">
        <v>7147</v>
      </c>
      <c r="J24" s="161">
        <v>150000</v>
      </c>
      <c r="K24" s="161">
        <v>5644</v>
      </c>
      <c r="L24" s="161">
        <v>12249</v>
      </c>
      <c r="M24" s="161">
        <v>11705</v>
      </c>
      <c r="N24" s="161">
        <v>154146</v>
      </c>
      <c r="O24" s="85"/>
      <c r="P24" s="85"/>
      <c r="Q24" s="85"/>
      <c r="R24" s="85"/>
      <c r="S24" s="85"/>
      <c r="T24" s="85"/>
      <c r="U24" s="85"/>
      <c r="V24" s="85"/>
      <c r="W24" s="85"/>
      <c r="X24" s="85"/>
    </row>
    <row r="25" spans="1:24" s="71" customFormat="1" ht="11.1" customHeight="1">
      <c r="A25" s="69">
        <f>IF(B25&lt;&gt;"",COUNTA($B$20:B25),"")</f>
        <v>6</v>
      </c>
      <c r="B25" s="78" t="s">
        <v>74</v>
      </c>
      <c r="C25" s="161">
        <v>218522</v>
      </c>
      <c r="D25" s="161">
        <v>15496</v>
      </c>
      <c r="E25" s="161">
        <v>229</v>
      </c>
      <c r="F25" s="161">
        <v>11234</v>
      </c>
      <c r="G25" s="161">
        <v>10</v>
      </c>
      <c r="H25" s="161">
        <v>38583</v>
      </c>
      <c r="I25" s="161" t="s">
        <v>8</v>
      </c>
      <c r="J25" s="161">
        <v>38583</v>
      </c>
      <c r="K25" s="161">
        <v>275</v>
      </c>
      <c r="L25" s="161">
        <v>1120</v>
      </c>
      <c r="M25" s="161">
        <v>73</v>
      </c>
      <c r="N25" s="161">
        <v>151504</v>
      </c>
      <c r="O25" s="85"/>
      <c r="P25" s="85"/>
      <c r="Q25" s="85"/>
      <c r="R25" s="85"/>
      <c r="S25" s="85"/>
      <c r="T25" s="85"/>
      <c r="U25" s="85"/>
      <c r="V25" s="85"/>
      <c r="W25" s="85"/>
      <c r="X25" s="85"/>
    </row>
    <row r="26" spans="1:24" s="71" customFormat="1" ht="19.149999999999999" customHeight="1">
      <c r="A26" s="70">
        <f>IF(B26&lt;&gt;"",COUNTA($B$20:B26),"")</f>
        <v>7</v>
      </c>
      <c r="B26" s="80" t="s">
        <v>75</v>
      </c>
      <c r="C26" s="162">
        <v>736459</v>
      </c>
      <c r="D26" s="162">
        <v>120867</v>
      </c>
      <c r="E26" s="162">
        <v>46649</v>
      </c>
      <c r="F26" s="162">
        <v>51416</v>
      </c>
      <c r="G26" s="162">
        <v>22395</v>
      </c>
      <c r="H26" s="162">
        <v>367508</v>
      </c>
      <c r="I26" s="162">
        <v>194936</v>
      </c>
      <c r="J26" s="162">
        <v>172572</v>
      </c>
      <c r="K26" s="162">
        <v>14833</v>
      </c>
      <c r="L26" s="162">
        <v>56340</v>
      </c>
      <c r="M26" s="162">
        <v>52007</v>
      </c>
      <c r="N26" s="162">
        <v>4445</v>
      </c>
      <c r="O26" s="85"/>
      <c r="P26" s="85"/>
      <c r="Q26" s="85"/>
      <c r="R26" s="85"/>
      <c r="S26" s="85"/>
      <c r="T26" s="85"/>
      <c r="U26" s="85"/>
      <c r="V26" s="85"/>
      <c r="W26" s="85"/>
      <c r="X26" s="85"/>
    </row>
    <row r="27" spans="1:24" s="71" customFormat="1" ht="21.6" customHeight="1">
      <c r="A27" s="69">
        <f>IF(B27&lt;&gt;"",COUNTA($B$20:B27),"")</f>
        <v>8</v>
      </c>
      <c r="B27" s="79" t="s">
        <v>76</v>
      </c>
      <c r="C27" s="161">
        <v>115965</v>
      </c>
      <c r="D27" s="161">
        <v>12594</v>
      </c>
      <c r="E27" s="161">
        <v>15884</v>
      </c>
      <c r="F27" s="161">
        <v>14677</v>
      </c>
      <c r="G27" s="161">
        <v>1832</v>
      </c>
      <c r="H27" s="161">
        <v>4418</v>
      </c>
      <c r="I27" s="161">
        <v>5</v>
      </c>
      <c r="J27" s="161">
        <v>4413</v>
      </c>
      <c r="K27" s="161">
        <v>2424</v>
      </c>
      <c r="L27" s="161">
        <v>47817</v>
      </c>
      <c r="M27" s="161">
        <v>16319</v>
      </c>
      <c r="N27" s="161" t="s">
        <v>8</v>
      </c>
      <c r="O27" s="85"/>
      <c r="P27" s="85"/>
      <c r="Q27" s="85"/>
      <c r="R27" s="85"/>
      <c r="S27" s="85"/>
      <c r="T27" s="85"/>
      <c r="U27" s="85"/>
      <c r="V27" s="85"/>
      <c r="W27" s="85"/>
      <c r="X27" s="85"/>
    </row>
    <row r="28" spans="1:24" s="71" customFormat="1" ht="11.1" customHeight="1">
      <c r="A28" s="69">
        <f>IF(B28&lt;&gt;"",COUNTA($B$20:B28),"")</f>
        <v>9</v>
      </c>
      <c r="B28" s="78" t="s">
        <v>77</v>
      </c>
      <c r="C28" s="161">
        <v>83861</v>
      </c>
      <c r="D28" s="161">
        <v>6526</v>
      </c>
      <c r="E28" s="161">
        <v>4232</v>
      </c>
      <c r="F28" s="161">
        <v>13032</v>
      </c>
      <c r="G28" s="161">
        <v>1663</v>
      </c>
      <c r="H28" s="161">
        <v>3119</v>
      </c>
      <c r="I28" s="161" t="s">
        <v>8</v>
      </c>
      <c r="J28" s="161">
        <v>3119</v>
      </c>
      <c r="K28" s="161">
        <v>2230</v>
      </c>
      <c r="L28" s="161">
        <v>37377</v>
      </c>
      <c r="M28" s="161">
        <v>15683</v>
      </c>
      <c r="N28" s="161" t="s">
        <v>8</v>
      </c>
      <c r="O28" s="85"/>
      <c r="P28" s="85"/>
      <c r="Q28" s="85"/>
      <c r="R28" s="85"/>
      <c r="S28" s="85"/>
      <c r="T28" s="85"/>
      <c r="U28" s="85"/>
      <c r="V28" s="85"/>
      <c r="W28" s="85"/>
      <c r="X28" s="85"/>
    </row>
    <row r="29" spans="1:24" s="71" customFormat="1" ht="11.1" customHeight="1">
      <c r="A29" s="69">
        <f>IF(B29&lt;&gt;"",COUNTA($B$20:B29),"")</f>
        <v>10</v>
      </c>
      <c r="B29" s="78" t="s">
        <v>78</v>
      </c>
      <c r="C29" s="161">
        <v>15</v>
      </c>
      <c r="D29" s="161" t="s">
        <v>8</v>
      </c>
      <c r="E29" s="161" t="s">
        <v>8</v>
      </c>
      <c r="F29" s="161" t="s">
        <v>8</v>
      </c>
      <c r="G29" s="161" t="s">
        <v>8</v>
      </c>
      <c r="H29" s="161" t="s">
        <v>8</v>
      </c>
      <c r="I29" s="161" t="s">
        <v>8</v>
      </c>
      <c r="J29" s="161" t="s">
        <v>8</v>
      </c>
      <c r="K29" s="161" t="s">
        <v>8</v>
      </c>
      <c r="L29" s="161">
        <v>15</v>
      </c>
      <c r="M29" s="161" t="s">
        <v>8</v>
      </c>
      <c r="N29" s="161" t="s">
        <v>8</v>
      </c>
      <c r="O29" s="85"/>
      <c r="P29" s="85"/>
      <c r="Q29" s="85"/>
      <c r="R29" s="85"/>
      <c r="S29" s="85"/>
      <c r="T29" s="85"/>
      <c r="U29" s="85"/>
      <c r="V29" s="85"/>
      <c r="W29" s="85"/>
      <c r="X29" s="85"/>
    </row>
    <row r="30" spans="1:24" s="71" customFormat="1" ht="11.1" customHeight="1">
      <c r="A30" s="69">
        <f>IF(B30&lt;&gt;"",COUNTA($B$20:B30),"")</f>
        <v>11</v>
      </c>
      <c r="B30" s="78" t="s">
        <v>79</v>
      </c>
      <c r="C30" s="161">
        <v>42786</v>
      </c>
      <c r="D30" s="161">
        <v>10</v>
      </c>
      <c r="E30" s="161">
        <v>3</v>
      </c>
      <c r="F30" s="161" t="s">
        <v>8</v>
      </c>
      <c r="G30" s="161">
        <v>5</v>
      </c>
      <c r="H30" s="161">
        <v>233</v>
      </c>
      <c r="I30" s="161" t="s">
        <v>8</v>
      </c>
      <c r="J30" s="161">
        <v>233</v>
      </c>
      <c r="K30" s="161">
        <v>1052</v>
      </c>
      <c r="L30" s="161">
        <v>1225</v>
      </c>
      <c r="M30" s="161">
        <v>40191</v>
      </c>
      <c r="N30" s="161">
        <v>66</v>
      </c>
      <c r="O30" s="85"/>
      <c r="P30" s="85"/>
      <c r="Q30" s="85"/>
      <c r="R30" s="85"/>
      <c r="S30" s="85"/>
      <c r="T30" s="85"/>
      <c r="U30" s="85"/>
      <c r="V30" s="85"/>
      <c r="W30" s="85"/>
      <c r="X30" s="85"/>
    </row>
    <row r="31" spans="1:24" s="71" customFormat="1" ht="11.1" customHeight="1">
      <c r="A31" s="69">
        <f>IF(B31&lt;&gt;"",COUNTA($B$20:B31),"")</f>
        <v>12</v>
      </c>
      <c r="B31" s="78" t="s">
        <v>74</v>
      </c>
      <c r="C31" s="161">
        <v>165</v>
      </c>
      <c r="D31" s="161">
        <v>3</v>
      </c>
      <c r="E31" s="161">
        <v>19</v>
      </c>
      <c r="F31" s="161" t="s">
        <v>8</v>
      </c>
      <c r="G31" s="161">
        <v>10</v>
      </c>
      <c r="H31" s="161" t="s">
        <v>8</v>
      </c>
      <c r="I31" s="161" t="s">
        <v>8</v>
      </c>
      <c r="J31" s="161" t="s">
        <v>8</v>
      </c>
      <c r="K31" s="161" t="s">
        <v>8</v>
      </c>
      <c r="L31" s="161">
        <v>130</v>
      </c>
      <c r="M31" s="161" t="s">
        <v>8</v>
      </c>
      <c r="N31" s="161">
        <v>3</v>
      </c>
      <c r="O31" s="85"/>
      <c r="P31" s="85"/>
      <c r="Q31" s="85"/>
      <c r="R31" s="85"/>
      <c r="S31" s="85"/>
      <c r="T31" s="85"/>
      <c r="U31" s="85"/>
      <c r="V31" s="85"/>
      <c r="W31" s="85"/>
      <c r="X31" s="85"/>
    </row>
    <row r="32" spans="1:24" s="71" customFormat="1" ht="19.149999999999999" customHeight="1">
      <c r="A32" s="70">
        <f>IF(B32&lt;&gt;"",COUNTA($B$20:B32),"")</f>
        <v>13</v>
      </c>
      <c r="B32" s="80" t="s">
        <v>80</v>
      </c>
      <c r="C32" s="162">
        <v>158600</v>
      </c>
      <c r="D32" s="162">
        <v>12602</v>
      </c>
      <c r="E32" s="162">
        <v>15868</v>
      </c>
      <c r="F32" s="162">
        <v>14677</v>
      </c>
      <c r="G32" s="162">
        <v>1827</v>
      </c>
      <c r="H32" s="162">
        <v>4651</v>
      </c>
      <c r="I32" s="162">
        <v>5</v>
      </c>
      <c r="J32" s="162">
        <v>4647</v>
      </c>
      <c r="K32" s="162">
        <v>3476</v>
      </c>
      <c r="L32" s="162">
        <v>48927</v>
      </c>
      <c r="M32" s="162">
        <v>56510</v>
      </c>
      <c r="N32" s="162">
        <v>63</v>
      </c>
      <c r="O32" s="85"/>
      <c r="P32" s="85"/>
      <c r="Q32" s="85"/>
      <c r="R32" s="85"/>
      <c r="S32" s="85"/>
      <c r="T32" s="85"/>
      <c r="U32" s="85"/>
      <c r="V32" s="85"/>
      <c r="W32" s="85"/>
      <c r="X32" s="85"/>
    </row>
    <row r="33" spans="1:24" s="71" customFormat="1" ht="19.149999999999999" customHeight="1">
      <c r="A33" s="70">
        <f>IF(B33&lt;&gt;"",COUNTA($B$20:B33),"")</f>
        <v>14</v>
      </c>
      <c r="B33" s="80" t="s">
        <v>81</v>
      </c>
      <c r="C33" s="162">
        <v>895059</v>
      </c>
      <c r="D33" s="162">
        <v>133468</v>
      </c>
      <c r="E33" s="162">
        <v>62517</v>
      </c>
      <c r="F33" s="162">
        <v>66093</v>
      </c>
      <c r="G33" s="162">
        <v>24221</v>
      </c>
      <c r="H33" s="162">
        <v>372159</v>
      </c>
      <c r="I33" s="162">
        <v>194940</v>
      </c>
      <c r="J33" s="162">
        <v>177219</v>
      </c>
      <c r="K33" s="162">
        <v>18309</v>
      </c>
      <c r="L33" s="162">
        <v>105267</v>
      </c>
      <c r="M33" s="162">
        <v>108517</v>
      </c>
      <c r="N33" s="162">
        <v>4507</v>
      </c>
      <c r="O33" s="85"/>
      <c r="P33" s="85"/>
      <c r="Q33" s="85"/>
      <c r="R33" s="85"/>
      <c r="S33" s="85"/>
      <c r="T33" s="85"/>
      <c r="U33" s="85"/>
      <c r="V33" s="85"/>
      <c r="W33" s="85"/>
      <c r="X33" s="85"/>
    </row>
    <row r="34" spans="1:24" s="71" customFormat="1" ht="11.1" customHeight="1">
      <c r="A34" s="69">
        <f>IF(B34&lt;&gt;"",COUNTA($B$20:B34),"")</f>
        <v>15</v>
      </c>
      <c r="B34" s="78" t="s">
        <v>82</v>
      </c>
      <c r="C34" s="161">
        <v>209911</v>
      </c>
      <c r="D34" s="161" t="s">
        <v>8</v>
      </c>
      <c r="E34" s="161" t="s">
        <v>8</v>
      </c>
      <c r="F34" s="161" t="s">
        <v>8</v>
      </c>
      <c r="G34" s="161" t="s">
        <v>8</v>
      </c>
      <c r="H34" s="161" t="s">
        <v>8</v>
      </c>
      <c r="I34" s="161" t="s">
        <v>8</v>
      </c>
      <c r="J34" s="161" t="s">
        <v>8</v>
      </c>
      <c r="K34" s="161" t="s">
        <v>8</v>
      </c>
      <c r="L34" s="161" t="s">
        <v>8</v>
      </c>
      <c r="M34" s="161" t="s">
        <v>8</v>
      </c>
      <c r="N34" s="161">
        <v>209911</v>
      </c>
      <c r="O34" s="85"/>
      <c r="P34" s="85"/>
      <c r="Q34" s="85"/>
      <c r="R34" s="85"/>
      <c r="S34" s="85"/>
      <c r="T34" s="85"/>
      <c r="U34" s="85"/>
      <c r="V34" s="85"/>
      <c r="W34" s="85"/>
      <c r="X34" s="85"/>
    </row>
    <row r="35" spans="1:24" s="71" customFormat="1" ht="11.1" customHeight="1">
      <c r="A35" s="69">
        <f>IF(B35&lt;&gt;"",COUNTA($B$20:B35),"")</f>
        <v>16</v>
      </c>
      <c r="B35" s="78" t="s">
        <v>83</v>
      </c>
      <c r="C35" s="161">
        <v>69466</v>
      </c>
      <c r="D35" s="161" t="s">
        <v>8</v>
      </c>
      <c r="E35" s="161" t="s">
        <v>8</v>
      </c>
      <c r="F35" s="161" t="s">
        <v>8</v>
      </c>
      <c r="G35" s="161" t="s">
        <v>8</v>
      </c>
      <c r="H35" s="161" t="s">
        <v>8</v>
      </c>
      <c r="I35" s="161" t="s">
        <v>8</v>
      </c>
      <c r="J35" s="161" t="s">
        <v>8</v>
      </c>
      <c r="K35" s="161" t="s">
        <v>8</v>
      </c>
      <c r="L35" s="161" t="s">
        <v>8</v>
      </c>
      <c r="M35" s="161" t="s">
        <v>8</v>
      </c>
      <c r="N35" s="161">
        <v>69466</v>
      </c>
      <c r="O35" s="85"/>
      <c r="P35" s="85"/>
      <c r="Q35" s="85"/>
      <c r="R35" s="85"/>
      <c r="S35" s="85"/>
      <c r="T35" s="85"/>
      <c r="U35" s="85"/>
      <c r="V35" s="85"/>
      <c r="W35" s="85"/>
      <c r="X35" s="85"/>
    </row>
    <row r="36" spans="1:24" s="71" customFormat="1" ht="11.1" customHeight="1">
      <c r="A36" s="69">
        <f>IF(B36&lt;&gt;"",COUNTA($B$20:B36),"")</f>
        <v>17</v>
      </c>
      <c r="B36" s="78" t="s">
        <v>99</v>
      </c>
      <c r="C36" s="161">
        <v>90521</v>
      </c>
      <c r="D36" s="161" t="s">
        <v>8</v>
      </c>
      <c r="E36" s="161" t="s">
        <v>8</v>
      </c>
      <c r="F36" s="161" t="s">
        <v>8</v>
      </c>
      <c r="G36" s="161" t="s">
        <v>8</v>
      </c>
      <c r="H36" s="161" t="s">
        <v>8</v>
      </c>
      <c r="I36" s="161" t="s">
        <v>8</v>
      </c>
      <c r="J36" s="161" t="s">
        <v>8</v>
      </c>
      <c r="K36" s="161" t="s">
        <v>8</v>
      </c>
      <c r="L36" s="161" t="s">
        <v>8</v>
      </c>
      <c r="M36" s="161" t="s">
        <v>8</v>
      </c>
      <c r="N36" s="161">
        <v>90521</v>
      </c>
      <c r="O36" s="85"/>
      <c r="P36" s="85"/>
      <c r="Q36" s="85"/>
      <c r="R36" s="85"/>
      <c r="S36" s="85"/>
      <c r="T36" s="85"/>
      <c r="U36" s="85"/>
      <c r="V36" s="85"/>
      <c r="W36" s="85"/>
      <c r="X36" s="85"/>
    </row>
    <row r="37" spans="1:24" s="71" customFormat="1" ht="11.1" customHeight="1">
      <c r="A37" s="69">
        <f>IF(B37&lt;&gt;"",COUNTA($B$20:B37),"")</f>
        <v>18</v>
      </c>
      <c r="B37" s="78" t="s">
        <v>100</v>
      </c>
      <c r="C37" s="161">
        <v>29647</v>
      </c>
      <c r="D37" s="161" t="s">
        <v>8</v>
      </c>
      <c r="E37" s="161" t="s">
        <v>8</v>
      </c>
      <c r="F37" s="161" t="s">
        <v>8</v>
      </c>
      <c r="G37" s="161" t="s">
        <v>8</v>
      </c>
      <c r="H37" s="161" t="s">
        <v>8</v>
      </c>
      <c r="I37" s="161" t="s">
        <v>8</v>
      </c>
      <c r="J37" s="161" t="s">
        <v>8</v>
      </c>
      <c r="K37" s="161" t="s">
        <v>8</v>
      </c>
      <c r="L37" s="161" t="s">
        <v>8</v>
      </c>
      <c r="M37" s="161" t="s">
        <v>8</v>
      </c>
      <c r="N37" s="161">
        <v>29647</v>
      </c>
      <c r="O37" s="85"/>
      <c r="P37" s="85"/>
      <c r="Q37" s="85"/>
      <c r="R37" s="85"/>
      <c r="S37" s="85"/>
      <c r="T37" s="85"/>
      <c r="U37" s="85"/>
      <c r="V37" s="85"/>
      <c r="W37" s="85"/>
      <c r="X37" s="85"/>
    </row>
    <row r="38" spans="1:24" s="71" customFormat="1" ht="11.1" customHeight="1">
      <c r="A38" s="69">
        <f>IF(B38&lt;&gt;"",COUNTA($B$20:B38),"")</f>
        <v>19</v>
      </c>
      <c r="B38" s="78" t="s">
        <v>27</v>
      </c>
      <c r="C38" s="161">
        <v>159567</v>
      </c>
      <c r="D38" s="161" t="s">
        <v>8</v>
      </c>
      <c r="E38" s="161" t="s">
        <v>8</v>
      </c>
      <c r="F38" s="161" t="s">
        <v>8</v>
      </c>
      <c r="G38" s="161" t="s">
        <v>8</v>
      </c>
      <c r="H38" s="161" t="s">
        <v>8</v>
      </c>
      <c r="I38" s="161" t="s">
        <v>8</v>
      </c>
      <c r="J38" s="161" t="s">
        <v>8</v>
      </c>
      <c r="K38" s="161" t="s">
        <v>8</v>
      </c>
      <c r="L38" s="161" t="s">
        <v>8</v>
      </c>
      <c r="M38" s="161" t="s">
        <v>8</v>
      </c>
      <c r="N38" s="161">
        <v>159567</v>
      </c>
      <c r="O38" s="85"/>
      <c r="P38" s="85"/>
      <c r="Q38" s="85"/>
      <c r="R38" s="85"/>
      <c r="S38" s="85"/>
      <c r="T38" s="85"/>
      <c r="U38" s="85"/>
      <c r="V38" s="85"/>
      <c r="W38" s="85"/>
      <c r="X38" s="85"/>
    </row>
    <row r="39" spans="1:24" s="71" customFormat="1" ht="21.6" customHeight="1">
      <c r="A39" s="69">
        <f>IF(B39&lt;&gt;"",COUNTA($B$20:B39),"")</f>
        <v>20</v>
      </c>
      <c r="B39" s="79" t="s">
        <v>84</v>
      </c>
      <c r="C39" s="161">
        <v>77535</v>
      </c>
      <c r="D39" s="161" t="s">
        <v>8</v>
      </c>
      <c r="E39" s="161" t="s">
        <v>8</v>
      </c>
      <c r="F39" s="161" t="s">
        <v>8</v>
      </c>
      <c r="G39" s="161" t="s">
        <v>8</v>
      </c>
      <c r="H39" s="161" t="s">
        <v>8</v>
      </c>
      <c r="I39" s="161" t="s">
        <v>8</v>
      </c>
      <c r="J39" s="161" t="s">
        <v>8</v>
      </c>
      <c r="K39" s="161" t="s">
        <v>8</v>
      </c>
      <c r="L39" s="161" t="s">
        <v>8</v>
      </c>
      <c r="M39" s="161" t="s">
        <v>8</v>
      </c>
      <c r="N39" s="161">
        <v>77535</v>
      </c>
      <c r="O39" s="85"/>
      <c r="P39" s="85"/>
      <c r="Q39" s="85"/>
      <c r="R39" s="85"/>
      <c r="S39" s="85"/>
      <c r="T39" s="85"/>
      <c r="U39" s="85"/>
      <c r="V39" s="85"/>
      <c r="W39" s="85"/>
      <c r="X39" s="85"/>
    </row>
    <row r="40" spans="1:24" s="71" customFormat="1" ht="21.6" customHeight="1">
      <c r="A40" s="69">
        <f>IF(B40&lt;&gt;"",COUNTA($B$20:B40),"")</f>
        <v>21</v>
      </c>
      <c r="B40" s="79" t="s">
        <v>85</v>
      </c>
      <c r="C40" s="161">
        <v>156081</v>
      </c>
      <c r="D40" s="161">
        <v>385</v>
      </c>
      <c r="E40" s="161">
        <v>512</v>
      </c>
      <c r="F40" s="161">
        <v>711</v>
      </c>
      <c r="G40" s="161">
        <v>1115</v>
      </c>
      <c r="H40" s="161">
        <v>148687</v>
      </c>
      <c r="I40" s="161">
        <v>81661</v>
      </c>
      <c r="J40" s="161">
        <v>67027</v>
      </c>
      <c r="K40" s="161">
        <v>688</v>
      </c>
      <c r="L40" s="161">
        <v>2420</v>
      </c>
      <c r="M40" s="161">
        <v>1562</v>
      </c>
      <c r="N40" s="161" t="s">
        <v>8</v>
      </c>
      <c r="O40" s="85"/>
      <c r="P40" s="85"/>
      <c r="Q40" s="85"/>
      <c r="R40" s="85"/>
      <c r="S40" s="85"/>
      <c r="T40" s="85"/>
      <c r="U40" s="85"/>
      <c r="V40" s="85"/>
      <c r="W40" s="85"/>
      <c r="X40" s="85"/>
    </row>
    <row r="41" spans="1:24" s="71" customFormat="1" ht="21.6" customHeight="1">
      <c r="A41" s="69">
        <f>IF(B41&lt;&gt;"",COUNTA($B$20:B41),"")</f>
        <v>22</v>
      </c>
      <c r="B41" s="79" t="s">
        <v>86</v>
      </c>
      <c r="C41" s="161">
        <v>28575</v>
      </c>
      <c r="D41" s="161">
        <v>624</v>
      </c>
      <c r="E41" s="161">
        <v>9</v>
      </c>
      <c r="F41" s="161">
        <v>109</v>
      </c>
      <c r="G41" s="161">
        <v>470</v>
      </c>
      <c r="H41" s="161">
        <v>26772</v>
      </c>
      <c r="I41" s="161">
        <v>26588</v>
      </c>
      <c r="J41" s="161">
        <v>184</v>
      </c>
      <c r="K41" s="161">
        <v>81</v>
      </c>
      <c r="L41" s="161">
        <v>3</v>
      </c>
      <c r="M41" s="161">
        <v>508</v>
      </c>
      <c r="N41" s="161" t="s">
        <v>8</v>
      </c>
      <c r="O41" s="85"/>
      <c r="P41" s="85"/>
      <c r="Q41" s="85"/>
      <c r="R41" s="85"/>
      <c r="S41" s="85"/>
      <c r="T41" s="85"/>
      <c r="U41" s="85"/>
      <c r="V41" s="85"/>
      <c r="W41" s="85"/>
      <c r="X41" s="85"/>
    </row>
    <row r="42" spans="1:24" s="71" customFormat="1" ht="11.1" customHeight="1">
      <c r="A42" s="69">
        <f>IF(B42&lt;&gt;"",COUNTA($B$20:B42),"")</f>
        <v>23</v>
      </c>
      <c r="B42" s="78" t="s">
        <v>87</v>
      </c>
      <c r="C42" s="161">
        <v>50651</v>
      </c>
      <c r="D42" s="161">
        <v>347</v>
      </c>
      <c r="E42" s="161">
        <v>6702</v>
      </c>
      <c r="F42" s="161">
        <v>498</v>
      </c>
      <c r="G42" s="161">
        <v>1396</v>
      </c>
      <c r="H42" s="161">
        <v>261</v>
      </c>
      <c r="I42" s="161">
        <v>5</v>
      </c>
      <c r="J42" s="161">
        <v>256</v>
      </c>
      <c r="K42" s="161">
        <v>696</v>
      </c>
      <c r="L42" s="161">
        <v>9829</v>
      </c>
      <c r="M42" s="161">
        <v>30921</v>
      </c>
      <c r="N42" s="161" t="s">
        <v>8</v>
      </c>
      <c r="O42" s="85"/>
      <c r="P42" s="85"/>
      <c r="Q42" s="85"/>
      <c r="R42" s="85"/>
      <c r="S42" s="85"/>
      <c r="T42" s="85"/>
      <c r="U42" s="85"/>
      <c r="V42" s="85"/>
      <c r="W42" s="85"/>
      <c r="X42" s="85"/>
    </row>
    <row r="43" spans="1:24" s="71" customFormat="1" ht="11.1" customHeight="1">
      <c r="A43" s="69">
        <f>IF(B43&lt;&gt;"",COUNTA($B$20:B43),"")</f>
        <v>24</v>
      </c>
      <c r="B43" s="78" t="s">
        <v>88</v>
      </c>
      <c r="C43" s="161">
        <v>338253</v>
      </c>
      <c r="D43" s="161">
        <v>38314</v>
      </c>
      <c r="E43" s="161">
        <v>10143</v>
      </c>
      <c r="F43" s="161">
        <v>12854</v>
      </c>
      <c r="G43" s="161">
        <v>1007</v>
      </c>
      <c r="H43" s="161">
        <v>91265</v>
      </c>
      <c r="I43" s="161">
        <v>46759</v>
      </c>
      <c r="J43" s="161">
        <v>44506</v>
      </c>
      <c r="K43" s="161">
        <v>885</v>
      </c>
      <c r="L43" s="161">
        <v>9080</v>
      </c>
      <c r="M43" s="161">
        <v>14573</v>
      </c>
      <c r="N43" s="161">
        <v>160133</v>
      </c>
      <c r="O43" s="85"/>
      <c r="P43" s="85"/>
      <c r="Q43" s="85"/>
      <c r="R43" s="85"/>
      <c r="S43" s="85"/>
      <c r="T43" s="85"/>
      <c r="U43" s="85"/>
      <c r="V43" s="85"/>
      <c r="W43" s="85"/>
      <c r="X43" s="85"/>
    </row>
    <row r="44" spans="1:24" s="71" customFormat="1" ht="11.1" customHeight="1">
      <c r="A44" s="69">
        <f>IF(B44&lt;&gt;"",COUNTA($B$20:B44),"")</f>
        <v>25</v>
      </c>
      <c r="B44" s="78" t="s">
        <v>74</v>
      </c>
      <c r="C44" s="161">
        <v>218522</v>
      </c>
      <c r="D44" s="161">
        <v>15496</v>
      </c>
      <c r="E44" s="161">
        <v>229</v>
      </c>
      <c r="F44" s="161">
        <v>11234</v>
      </c>
      <c r="G44" s="161">
        <v>10</v>
      </c>
      <c r="H44" s="161">
        <v>38583</v>
      </c>
      <c r="I44" s="161" t="s">
        <v>8</v>
      </c>
      <c r="J44" s="161">
        <v>38583</v>
      </c>
      <c r="K44" s="161">
        <v>275</v>
      </c>
      <c r="L44" s="161">
        <v>1120</v>
      </c>
      <c r="M44" s="161">
        <v>73</v>
      </c>
      <c r="N44" s="161">
        <v>151504</v>
      </c>
      <c r="O44" s="85"/>
      <c r="P44" s="85"/>
      <c r="Q44" s="85"/>
      <c r="R44" s="85"/>
      <c r="S44" s="85"/>
      <c r="T44" s="85"/>
      <c r="U44" s="85"/>
      <c r="V44" s="85"/>
      <c r="W44" s="85"/>
      <c r="X44" s="85"/>
    </row>
    <row r="45" spans="1:24" s="71" customFormat="1" ht="19.149999999999999" customHeight="1">
      <c r="A45" s="70">
        <f>IF(B45&lt;&gt;"",COUNTA($B$20:B45),"")</f>
        <v>26</v>
      </c>
      <c r="B45" s="80" t="s">
        <v>89</v>
      </c>
      <c r="C45" s="162">
        <v>802051</v>
      </c>
      <c r="D45" s="162">
        <v>24175</v>
      </c>
      <c r="E45" s="162">
        <v>17136</v>
      </c>
      <c r="F45" s="162">
        <v>2937</v>
      </c>
      <c r="G45" s="162">
        <v>3978</v>
      </c>
      <c r="H45" s="162">
        <v>228402</v>
      </c>
      <c r="I45" s="162">
        <v>155013</v>
      </c>
      <c r="J45" s="162">
        <v>73390</v>
      </c>
      <c r="K45" s="162">
        <v>2075</v>
      </c>
      <c r="L45" s="162">
        <v>20213</v>
      </c>
      <c r="M45" s="162">
        <v>47492</v>
      </c>
      <c r="N45" s="162">
        <v>455642</v>
      </c>
      <c r="O45" s="85"/>
      <c r="P45" s="85"/>
      <c r="Q45" s="85"/>
      <c r="R45" s="85"/>
      <c r="S45" s="85"/>
      <c r="T45" s="85"/>
      <c r="U45" s="85"/>
      <c r="V45" s="85"/>
      <c r="W45" s="85"/>
      <c r="X45" s="85"/>
    </row>
    <row r="46" spans="1:24" s="87" customFormat="1" ht="11.1" customHeight="1">
      <c r="A46" s="69">
        <f>IF(B46&lt;&gt;"",COUNTA($B$20:B46),"")</f>
        <v>27</v>
      </c>
      <c r="B46" s="78" t="s">
        <v>90</v>
      </c>
      <c r="C46" s="161">
        <v>95737</v>
      </c>
      <c r="D46" s="161">
        <v>3157</v>
      </c>
      <c r="E46" s="161">
        <v>7714</v>
      </c>
      <c r="F46" s="161">
        <v>4420</v>
      </c>
      <c r="G46" s="161">
        <v>527</v>
      </c>
      <c r="H46" s="161">
        <v>2786</v>
      </c>
      <c r="I46" s="161" t="s">
        <v>8</v>
      </c>
      <c r="J46" s="161">
        <v>2786</v>
      </c>
      <c r="K46" s="161">
        <v>3095</v>
      </c>
      <c r="L46" s="161">
        <v>13952</v>
      </c>
      <c r="M46" s="161">
        <v>30009</v>
      </c>
      <c r="N46" s="161">
        <v>30076</v>
      </c>
      <c r="O46" s="86"/>
      <c r="P46" s="86"/>
      <c r="Q46" s="86"/>
      <c r="R46" s="86"/>
      <c r="S46" s="86"/>
      <c r="T46" s="86"/>
      <c r="U46" s="86"/>
      <c r="V46" s="86"/>
      <c r="W46" s="86"/>
      <c r="X46" s="86"/>
    </row>
    <row r="47" spans="1:24" s="87" customFormat="1" ht="11.1" customHeight="1">
      <c r="A47" s="69">
        <f>IF(B47&lt;&gt;"",COUNTA($B$20:B47),"")</f>
        <v>28</v>
      </c>
      <c r="B47" s="78" t="s">
        <v>91</v>
      </c>
      <c r="C47" s="161" t="s">
        <v>8</v>
      </c>
      <c r="D47" s="161" t="s">
        <v>8</v>
      </c>
      <c r="E47" s="161" t="s">
        <v>8</v>
      </c>
      <c r="F47" s="161" t="s">
        <v>8</v>
      </c>
      <c r="G47" s="161" t="s">
        <v>8</v>
      </c>
      <c r="H47" s="161" t="s">
        <v>8</v>
      </c>
      <c r="I47" s="161" t="s">
        <v>8</v>
      </c>
      <c r="J47" s="161" t="s">
        <v>8</v>
      </c>
      <c r="K47" s="161" t="s">
        <v>8</v>
      </c>
      <c r="L47" s="161" t="s">
        <v>8</v>
      </c>
      <c r="M47" s="161" t="s">
        <v>8</v>
      </c>
      <c r="N47" s="161" t="s">
        <v>8</v>
      </c>
      <c r="O47" s="86"/>
      <c r="P47" s="86"/>
      <c r="Q47" s="86"/>
      <c r="R47" s="86"/>
      <c r="S47" s="86"/>
      <c r="T47" s="86"/>
      <c r="U47" s="86"/>
      <c r="V47" s="86"/>
      <c r="W47" s="86"/>
      <c r="X47" s="86"/>
    </row>
    <row r="48" spans="1:24" s="87" customFormat="1" ht="11.1" customHeight="1">
      <c r="A48" s="69">
        <f>IF(B48&lt;&gt;"",COUNTA($B$20:B48),"")</f>
        <v>29</v>
      </c>
      <c r="B48" s="78" t="s">
        <v>92</v>
      </c>
      <c r="C48" s="161">
        <v>53981</v>
      </c>
      <c r="D48" s="161">
        <v>18551</v>
      </c>
      <c r="E48" s="161">
        <v>562</v>
      </c>
      <c r="F48" s="161">
        <v>420</v>
      </c>
      <c r="G48" s="161">
        <v>79</v>
      </c>
      <c r="H48" s="161">
        <v>13</v>
      </c>
      <c r="I48" s="161" t="s">
        <v>8</v>
      </c>
      <c r="J48" s="161">
        <v>13</v>
      </c>
      <c r="K48" s="161">
        <v>299</v>
      </c>
      <c r="L48" s="161">
        <v>10432</v>
      </c>
      <c r="M48" s="161">
        <v>23120</v>
      </c>
      <c r="N48" s="161">
        <v>506</v>
      </c>
      <c r="O48" s="86"/>
      <c r="P48" s="86"/>
      <c r="Q48" s="86"/>
      <c r="R48" s="86"/>
      <c r="S48" s="86"/>
      <c r="T48" s="86"/>
      <c r="U48" s="86"/>
      <c r="V48" s="86"/>
      <c r="W48" s="86"/>
      <c r="X48" s="86"/>
    </row>
    <row r="49" spans="1:24" s="87" customFormat="1" ht="11.1" customHeight="1">
      <c r="A49" s="69">
        <f>IF(B49&lt;&gt;"",COUNTA($B$20:B49),"")</f>
        <v>30</v>
      </c>
      <c r="B49" s="78" t="s">
        <v>74</v>
      </c>
      <c r="C49" s="161">
        <v>165</v>
      </c>
      <c r="D49" s="161">
        <v>3</v>
      </c>
      <c r="E49" s="161">
        <v>19</v>
      </c>
      <c r="F49" s="161" t="s">
        <v>8</v>
      </c>
      <c r="G49" s="161">
        <v>10</v>
      </c>
      <c r="H49" s="161" t="s">
        <v>8</v>
      </c>
      <c r="I49" s="161" t="s">
        <v>8</v>
      </c>
      <c r="J49" s="161" t="s">
        <v>8</v>
      </c>
      <c r="K49" s="161" t="s">
        <v>8</v>
      </c>
      <c r="L49" s="161">
        <v>130</v>
      </c>
      <c r="M49" s="161" t="s">
        <v>8</v>
      </c>
      <c r="N49" s="161">
        <v>3</v>
      </c>
      <c r="O49" s="86"/>
      <c r="P49" s="86"/>
      <c r="Q49" s="86"/>
      <c r="R49" s="86"/>
      <c r="S49" s="86"/>
      <c r="T49" s="86"/>
      <c r="U49" s="86"/>
      <c r="V49" s="86"/>
      <c r="W49" s="86"/>
      <c r="X49" s="86"/>
    </row>
    <row r="50" spans="1:24" s="71" customFormat="1" ht="19.149999999999999" customHeight="1">
      <c r="A50" s="70">
        <f>IF(B50&lt;&gt;"",COUNTA($B$20:B50),"")</f>
        <v>31</v>
      </c>
      <c r="B50" s="80" t="s">
        <v>93</v>
      </c>
      <c r="C50" s="162">
        <v>149553</v>
      </c>
      <c r="D50" s="162">
        <v>21705</v>
      </c>
      <c r="E50" s="162">
        <v>8257</v>
      </c>
      <c r="F50" s="162">
        <v>4840</v>
      </c>
      <c r="G50" s="162">
        <v>596</v>
      </c>
      <c r="H50" s="162">
        <v>2799</v>
      </c>
      <c r="I50" s="162" t="s">
        <v>8</v>
      </c>
      <c r="J50" s="162">
        <v>2799</v>
      </c>
      <c r="K50" s="162">
        <v>3394</v>
      </c>
      <c r="L50" s="162">
        <v>24254</v>
      </c>
      <c r="M50" s="162">
        <v>53129</v>
      </c>
      <c r="N50" s="162">
        <v>30579</v>
      </c>
      <c r="O50" s="85"/>
      <c r="P50" s="85"/>
      <c r="Q50" s="85"/>
      <c r="R50" s="85"/>
      <c r="S50" s="85"/>
      <c r="T50" s="85"/>
      <c r="U50" s="85"/>
      <c r="V50" s="85"/>
      <c r="W50" s="85"/>
      <c r="X50" s="85"/>
    </row>
    <row r="51" spans="1:24" s="71" customFormat="1" ht="19.149999999999999" customHeight="1">
      <c r="A51" s="70">
        <f>IF(B51&lt;&gt;"",COUNTA($B$20:B51),"")</f>
        <v>32</v>
      </c>
      <c r="B51" s="80" t="s">
        <v>94</v>
      </c>
      <c r="C51" s="162">
        <v>951604</v>
      </c>
      <c r="D51" s="162">
        <v>45880</v>
      </c>
      <c r="E51" s="162">
        <v>25394</v>
      </c>
      <c r="F51" s="162">
        <v>7777</v>
      </c>
      <c r="G51" s="162">
        <v>4575</v>
      </c>
      <c r="H51" s="162">
        <v>231202</v>
      </c>
      <c r="I51" s="162">
        <v>155013</v>
      </c>
      <c r="J51" s="162">
        <v>76189</v>
      </c>
      <c r="K51" s="162">
        <v>5469</v>
      </c>
      <c r="L51" s="162">
        <v>44466</v>
      </c>
      <c r="M51" s="162">
        <v>100622</v>
      </c>
      <c r="N51" s="162">
        <v>486220</v>
      </c>
      <c r="O51" s="85"/>
      <c r="P51" s="85"/>
      <c r="Q51" s="85"/>
      <c r="R51" s="85"/>
      <c r="S51" s="85"/>
      <c r="T51" s="85"/>
      <c r="U51" s="85"/>
      <c r="V51" s="85"/>
      <c r="W51" s="85"/>
      <c r="X51" s="85"/>
    </row>
    <row r="52" spans="1:24" s="71" customFormat="1" ht="19.149999999999999" customHeight="1">
      <c r="A52" s="70">
        <f>IF(B52&lt;&gt;"",COUNTA($B$20:B52),"")</f>
        <v>33</v>
      </c>
      <c r="B52" s="80" t="s">
        <v>95</v>
      </c>
      <c r="C52" s="162">
        <v>56544</v>
      </c>
      <c r="D52" s="162">
        <v>-87589</v>
      </c>
      <c r="E52" s="162">
        <v>-37123</v>
      </c>
      <c r="F52" s="162">
        <v>-58316</v>
      </c>
      <c r="G52" s="162">
        <v>-19647</v>
      </c>
      <c r="H52" s="162">
        <v>-140957</v>
      </c>
      <c r="I52" s="162">
        <v>-39928</v>
      </c>
      <c r="J52" s="162">
        <v>-101030</v>
      </c>
      <c r="K52" s="162">
        <v>-12840</v>
      </c>
      <c r="L52" s="162">
        <v>-60801</v>
      </c>
      <c r="M52" s="162">
        <v>-7895</v>
      </c>
      <c r="N52" s="162">
        <v>481713</v>
      </c>
      <c r="O52" s="85"/>
      <c r="P52" s="85"/>
      <c r="Q52" s="85"/>
      <c r="R52" s="85"/>
      <c r="S52" s="85"/>
      <c r="T52" s="85"/>
      <c r="U52" s="85"/>
      <c r="V52" s="85"/>
      <c r="W52" s="85"/>
      <c r="X52" s="85"/>
    </row>
    <row r="53" spans="1:24" s="87" customFormat="1" ht="24.95" customHeight="1">
      <c r="A53" s="69">
        <f>IF(B53&lt;&gt;"",COUNTA($B$20:B53),"")</f>
        <v>34</v>
      </c>
      <c r="B53" s="81" t="s">
        <v>96</v>
      </c>
      <c r="C53" s="163">
        <v>65592</v>
      </c>
      <c r="D53" s="163">
        <v>-96692</v>
      </c>
      <c r="E53" s="163">
        <v>-29512</v>
      </c>
      <c r="F53" s="163">
        <v>-48479</v>
      </c>
      <c r="G53" s="163">
        <v>-18416</v>
      </c>
      <c r="H53" s="163">
        <v>-139106</v>
      </c>
      <c r="I53" s="163">
        <v>-39923</v>
      </c>
      <c r="J53" s="163">
        <v>-99183</v>
      </c>
      <c r="K53" s="163">
        <v>-12758</v>
      </c>
      <c r="L53" s="163">
        <v>-36128</v>
      </c>
      <c r="M53" s="163">
        <v>-4514</v>
      </c>
      <c r="N53" s="163">
        <v>451197</v>
      </c>
      <c r="O53" s="86"/>
      <c r="P53" s="86"/>
      <c r="Q53" s="86"/>
      <c r="R53" s="86"/>
      <c r="S53" s="86"/>
      <c r="T53" s="86"/>
      <c r="U53" s="86"/>
      <c r="V53" s="86"/>
      <c r="W53" s="86"/>
      <c r="X53" s="86"/>
    </row>
    <row r="54" spans="1:24" s="87" customFormat="1" ht="15" customHeight="1">
      <c r="A54" s="69">
        <f>IF(B54&lt;&gt;"",COUNTA($B$20:B54),"")</f>
        <v>35</v>
      </c>
      <c r="B54" s="78" t="s">
        <v>97</v>
      </c>
      <c r="C54" s="161">
        <v>16811</v>
      </c>
      <c r="D54" s="161">
        <v>197</v>
      </c>
      <c r="E54" s="161">
        <v>538</v>
      </c>
      <c r="F54" s="161" t="s">
        <v>8</v>
      </c>
      <c r="G54" s="161" t="s">
        <v>8</v>
      </c>
      <c r="H54" s="161">
        <v>1441</v>
      </c>
      <c r="I54" s="161" t="s">
        <v>8</v>
      </c>
      <c r="J54" s="161">
        <v>1441</v>
      </c>
      <c r="K54" s="161" t="s">
        <v>8</v>
      </c>
      <c r="L54" s="161">
        <v>995</v>
      </c>
      <c r="M54" s="161" t="s">
        <v>8</v>
      </c>
      <c r="N54" s="161">
        <v>13640</v>
      </c>
      <c r="O54" s="86"/>
      <c r="P54" s="86"/>
      <c r="Q54" s="86"/>
      <c r="R54" s="86"/>
      <c r="S54" s="86"/>
      <c r="T54" s="86"/>
      <c r="U54" s="86"/>
      <c r="V54" s="86"/>
      <c r="W54" s="86"/>
      <c r="X54" s="86"/>
    </row>
    <row r="55" spans="1:24" ht="11.1" customHeight="1">
      <c r="A55" s="69">
        <f>IF(B55&lt;&gt;"",COUNTA($B$20:B55),"")</f>
        <v>36</v>
      </c>
      <c r="B55" s="78" t="s">
        <v>98</v>
      </c>
      <c r="C55" s="161">
        <v>20065</v>
      </c>
      <c r="D55" s="161">
        <v>1421</v>
      </c>
      <c r="E55" s="161">
        <v>241</v>
      </c>
      <c r="F55" s="161">
        <v>355</v>
      </c>
      <c r="G55" s="161">
        <v>4</v>
      </c>
      <c r="H55" s="161">
        <v>90</v>
      </c>
      <c r="I55" s="161" t="s">
        <v>8</v>
      </c>
      <c r="J55" s="161">
        <v>90</v>
      </c>
      <c r="K55" s="161">
        <v>126</v>
      </c>
      <c r="L55" s="161">
        <v>2251</v>
      </c>
      <c r="M55" s="161">
        <v>293</v>
      </c>
      <c r="N55" s="161">
        <v>15284</v>
      </c>
    </row>
    <row r="56" spans="1:24" s="74" customFormat="1" ht="20.100000000000001" customHeight="1">
      <c r="A56" s="69" t="str">
        <f>IF(B56&lt;&gt;"",COUNTA($B$20:B56),"")</f>
        <v/>
      </c>
      <c r="B56" s="78"/>
      <c r="C56" s="229" t="s">
        <v>53</v>
      </c>
      <c r="D56" s="230"/>
      <c r="E56" s="230"/>
      <c r="F56" s="230"/>
      <c r="G56" s="230"/>
      <c r="H56" s="230" t="s">
        <v>53</v>
      </c>
      <c r="I56" s="230"/>
      <c r="J56" s="230"/>
      <c r="K56" s="230"/>
      <c r="L56" s="230"/>
      <c r="M56" s="230"/>
      <c r="N56" s="230"/>
    </row>
    <row r="57" spans="1:24" s="71" customFormat="1" ht="11.1" customHeight="1">
      <c r="A57" s="69">
        <f>IF(B57&lt;&gt;"",COUNTA($B$20:B57),"")</f>
        <v>37</v>
      </c>
      <c r="B57" s="78" t="s">
        <v>70</v>
      </c>
      <c r="C57" s="164">
        <v>825.42</v>
      </c>
      <c r="D57" s="164">
        <v>346.95</v>
      </c>
      <c r="E57" s="164">
        <v>128.47999999999999</v>
      </c>
      <c r="F57" s="164">
        <v>32.92</v>
      </c>
      <c r="G57" s="164">
        <v>39.25</v>
      </c>
      <c r="H57" s="164">
        <v>122.96</v>
      </c>
      <c r="I57" s="164">
        <v>49.04</v>
      </c>
      <c r="J57" s="164">
        <v>73.92</v>
      </c>
      <c r="K57" s="164">
        <v>25.25</v>
      </c>
      <c r="L57" s="164">
        <v>82.69</v>
      </c>
      <c r="M57" s="164">
        <v>46.91</v>
      </c>
      <c r="N57" s="164" t="s">
        <v>8</v>
      </c>
      <c r="O57" s="85"/>
      <c r="P57" s="85"/>
      <c r="Q57" s="85"/>
      <c r="R57" s="85"/>
      <c r="S57" s="85"/>
      <c r="T57" s="85"/>
      <c r="U57" s="85"/>
      <c r="V57" s="85"/>
      <c r="W57" s="85"/>
      <c r="X57" s="85"/>
    </row>
    <row r="58" spans="1:24" s="71" customFormat="1" ht="11.1" customHeight="1">
      <c r="A58" s="69">
        <f>IF(B58&lt;&gt;"",COUNTA($B$20:B58),"")</f>
        <v>38</v>
      </c>
      <c r="B58" s="78" t="s">
        <v>71</v>
      </c>
      <c r="C58" s="164">
        <v>575.84</v>
      </c>
      <c r="D58" s="164">
        <v>93.11</v>
      </c>
      <c r="E58" s="164">
        <v>34.47</v>
      </c>
      <c r="F58" s="164">
        <v>137.02000000000001</v>
      </c>
      <c r="G58" s="164">
        <v>15.43</v>
      </c>
      <c r="H58" s="164">
        <v>51.03</v>
      </c>
      <c r="I58" s="164">
        <v>43.63</v>
      </c>
      <c r="J58" s="164">
        <v>7.41</v>
      </c>
      <c r="K58" s="164">
        <v>14.62</v>
      </c>
      <c r="L58" s="164">
        <v>107.07</v>
      </c>
      <c r="M58" s="164">
        <v>123.09</v>
      </c>
      <c r="N58" s="164" t="s">
        <v>8</v>
      </c>
      <c r="O58" s="85"/>
      <c r="P58" s="85"/>
      <c r="Q58" s="85"/>
      <c r="R58" s="85"/>
      <c r="S58" s="85"/>
      <c r="T58" s="85"/>
      <c r="U58" s="85"/>
      <c r="V58" s="85"/>
      <c r="W58" s="85"/>
      <c r="X58" s="85"/>
    </row>
    <row r="59" spans="1:24" s="71" customFormat="1" ht="21.6" customHeight="1">
      <c r="A59" s="69">
        <f>IF(B59&lt;&gt;"",COUNTA($B$20:B59),"")</f>
        <v>39</v>
      </c>
      <c r="B59" s="79" t="s">
        <v>628</v>
      </c>
      <c r="C59" s="164">
        <v>874.78</v>
      </c>
      <c r="D59" s="164" t="s">
        <v>8</v>
      </c>
      <c r="E59" s="164" t="s">
        <v>8</v>
      </c>
      <c r="F59" s="164" t="s">
        <v>8</v>
      </c>
      <c r="G59" s="164" t="s">
        <v>8</v>
      </c>
      <c r="H59" s="164">
        <v>874.78</v>
      </c>
      <c r="I59" s="164">
        <v>698.5</v>
      </c>
      <c r="J59" s="164">
        <v>176.28</v>
      </c>
      <c r="K59" s="164" t="s">
        <v>8</v>
      </c>
      <c r="L59" s="164" t="s">
        <v>8</v>
      </c>
      <c r="M59" s="164" t="s">
        <v>8</v>
      </c>
      <c r="N59" s="164" t="s">
        <v>8</v>
      </c>
      <c r="O59" s="85"/>
      <c r="P59" s="85"/>
      <c r="Q59" s="85"/>
      <c r="R59" s="85"/>
      <c r="S59" s="85"/>
      <c r="T59" s="85"/>
      <c r="U59" s="85"/>
      <c r="V59" s="85"/>
      <c r="W59" s="85"/>
      <c r="X59" s="85"/>
    </row>
    <row r="60" spans="1:24" s="71" customFormat="1" ht="11.1" customHeight="1">
      <c r="A60" s="69">
        <f>IF(B60&lt;&gt;"",COUNTA($B$20:B60),"")</f>
        <v>40</v>
      </c>
      <c r="B60" s="78" t="s">
        <v>72</v>
      </c>
      <c r="C60" s="164">
        <v>9.1199999999999992</v>
      </c>
      <c r="D60" s="164">
        <v>0.5</v>
      </c>
      <c r="E60" s="164">
        <v>0.09</v>
      </c>
      <c r="F60" s="164">
        <v>0.09</v>
      </c>
      <c r="G60" s="164" t="s">
        <v>8</v>
      </c>
      <c r="H60" s="164">
        <v>0.04</v>
      </c>
      <c r="I60" s="164" t="s">
        <v>8</v>
      </c>
      <c r="J60" s="164">
        <v>0.04</v>
      </c>
      <c r="K60" s="164" t="s">
        <v>8</v>
      </c>
      <c r="L60" s="164">
        <v>0.72</v>
      </c>
      <c r="M60" s="164">
        <v>0.09</v>
      </c>
      <c r="N60" s="164">
        <v>7.59</v>
      </c>
      <c r="O60" s="85"/>
      <c r="P60" s="85"/>
      <c r="Q60" s="85"/>
      <c r="R60" s="85"/>
      <c r="S60" s="85"/>
      <c r="T60" s="85"/>
      <c r="U60" s="85"/>
      <c r="V60" s="85"/>
      <c r="W60" s="85"/>
      <c r="X60" s="85"/>
    </row>
    <row r="61" spans="1:24" s="71" customFormat="1" ht="11.1" customHeight="1">
      <c r="A61" s="69">
        <f>IF(B61&lt;&gt;"",COUNTA($B$20:B61),"")</f>
        <v>41</v>
      </c>
      <c r="B61" s="78" t="s">
        <v>73</v>
      </c>
      <c r="C61" s="164">
        <v>1738.21</v>
      </c>
      <c r="D61" s="164">
        <v>133.94999999999999</v>
      </c>
      <c r="E61" s="164">
        <v>34.46</v>
      </c>
      <c r="F61" s="164">
        <v>93.92</v>
      </c>
      <c r="G61" s="164">
        <v>39.700000000000003</v>
      </c>
      <c r="H61" s="164">
        <v>662.07</v>
      </c>
      <c r="I61" s="164">
        <v>30.11</v>
      </c>
      <c r="J61" s="164">
        <v>631.96</v>
      </c>
      <c r="K61" s="164">
        <v>23.78</v>
      </c>
      <c r="L61" s="164">
        <v>51.61</v>
      </c>
      <c r="M61" s="164">
        <v>49.31</v>
      </c>
      <c r="N61" s="164">
        <v>649.42999999999995</v>
      </c>
      <c r="O61" s="85"/>
      <c r="P61" s="85"/>
      <c r="Q61" s="85"/>
      <c r="R61" s="85"/>
      <c r="S61" s="85"/>
      <c r="T61" s="85"/>
      <c r="U61" s="85"/>
      <c r="V61" s="85"/>
      <c r="W61" s="85"/>
      <c r="X61" s="85"/>
    </row>
    <row r="62" spans="1:24" s="71" customFormat="1" ht="11.1" customHeight="1">
      <c r="A62" s="69">
        <f>IF(B62&lt;&gt;"",COUNTA($B$20:B62),"")</f>
        <v>42</v>
      </c>
      <c r="B62" s="78" t="s">
        <v>74</v>
      </c>
      <c r="C62" s="164">
        <v>920.65</v>
      </c>
      <c r="D62" s="164">
        <v>65.28</v>
      </c>
      <c r="E62" s="164">
        <v>0.96</v>
      </c>
      <c r="F62" s="164">
        <v>47.33</v>
      </c>
      <c r="G62" s="164">
        <v>0.04</v>
      </c>
      <c r="H62" s="164">
        <v>162.55000000000001</v>
      </c>
      <c r="I62" s="164" t="s">
        <v>8</v>
      </c>
      <c r="J62" s="164">
        <v>162.55000000000001</v>
      </c>
      <c r="K62" s="164">
        <v>1.1599999999999999</v>
      </c>
      <c r="L62" s="164">
        <v>4.72</v>
      </c>
      <c r="M62" s="164">
        <v>0.31</v>
      </c>
      <c r="N62" s="164">
        <v>638.29</v>
      </c>
      <c r="O62" s="85"/>
      <c r="P62" s="85"/>
      <c r="Q62" s="85"/>
      <c r="R62" s="85"/>
      <c r="S62" s="85"/>
      <c r="T62" s="85"/>
      <c r="U62" s="85"/>
      <c r="V62" s="85"/>
      <c r="W62" s="85"/>
      <c r="X62" s="85"/>
    </row>
    <row r="63" spans="1:24" s="71" customFormat="1" ht="19.149999999999999" customHeight="1">
      <c r="A63" s="70">
        <f>IF(B63&lt;&gt;"",COUNTA($B$20:B63),"")</f>
        <v>43</v>
      </c>
      <c r="B63" s="80" t="s">
        <v>75</v>
      </c>
      <c r="C63" s="165">
        <v>3102.74</v>
      </c>
      <c r="D63" s="165">
        <v>509.22</v>
      </c>
      <c r="E63" s="165">
        <v>196.53</v>
      </c>
      <c r="F63" s="165">
        <v>216.62</v>
      </c>
      <c r="G63" s="165">
        <v>94.35</v>
      </c>
      <c r="H63" s="165">
        <v>1548.33</v>
      </c>
      <c r="I63" s="165">
        <v>821.27</v>
      </c>
      <c r="J63" s="165">
        <v>727.06</v>
      </c>
      <c r="K63" s="165">
        <v>62.49</v>
      </c>
      <c r="L63" s="165">
        <v>237.37</v>
      </c>
      <c r="M63" s="165">
        <v>219.11</v>
      </c>
      <c r="N63" s="165">
        <v>18.73</v>
      </c>
      <c r="O63" s="85"/>
      <c r="P63" s="85"/>
      <c r="Q63" s="85"/>
      <c r="R63" s="85"/>
      <c r="S63" s="85"/>
      <c r="T63" s="85"/>
      <c r="U63" s="85"/>
      <c r="V63" s="85"/>
      <c r="W63" s="85"/>
      <c r="X63" s="85"/>
    </row>
    <row r="64" spans="1:24" s="71" customFormat="1" ht="21.6" customHeight="1">
      <c r="A64" s="69">
        <f>IF(B64&lt;&gt;"",COUNTA($B$20:B64),"")</f>
        <v>44</v>
      </c>
      <c r="B64" s="79" t="s">
        <v>76</v>
      </c>
      <c r="C64" s="164">
        <v>488.56</v>
      </c>
      <c r="D64" s="164">
        <v>53.06</v>
      </c>
      <c r="E64" s="164">
        <v>66.92</v>
      </c>
      <c r="F64" s="164">
        <v>61.83</v>
      </c>
      <c r="G64" s="164">
        <v>7.72</v>
      </c>
      <c r="H64" s="164">
        <v>18.61</v>
      </c>
      <c r="I64" s="164">
        <v>0.02</v>
      </c>
      <c r="J64" s="164">
        <v>18.59</v>
      </c>
      <c r="K64" s="164">
        <v>10.210000000000001</v>
      </c>
      <c r="L64" s="164">
        <v>201.46</v>
      </c>
      <c r="M64" s="164">
        <v>68.75</v>
      </c>
      <c r="N64" s="164" t="s">
        <v>8</v>
      </c>
      <c r="O64" s="85"/>
      <c r="P64" s="85"/>
      <c r="Q64" s="85"/>
      <c r="R64" s="85"/>
      <c r="S64" s="85"/>
      <c r="T64" s="85"/>
      <c r="U64" s="85"/>
      <c r="V64" s="85"/>
      <c r="W64" s="85"/>
      <c r="X64" s="85"/>
    </row>
    <row r="65" spans="1:24" s="71" customFormat="1" ht="11.1" customHeight="1">
      <c r="A65" s="69">
        <f>IF(B65&lt;&gt;"",COUNTA($B$20:B65),"")</f>
        <v>45</v>
      </c>
      <c r="B65" s="78" t="s">
        <v>77</v>
      </c>
      <c r="C65" s="164">
        <v>353.31</v>
      </c>
      <c r="D65" s="164">
        <v>27.49</v>
      </c>
      <c r="E65" s="164">
        <v>17.829999999999998</v>
      </c>
      <c r="F65" s="164">
        <v>54.9</v>
      </c>
      <c r="G65" s="164">
        <v>7.01</v>
      </c>
      <c r="H65" s="164">
        <v>13.14</v>
      </c>
      <c r="I65" s="164" t="s">
        <v>8</v>
      </c>
      <c r="J65" s="164">
        <v>13.14</v>
      </c>
      <c r="K65" s="164">
        <v>9.39</v>
      </c>
      <c r="L65" s="164">
        <v>157.47</v>
      </c>
      <c r="M65" s="164">
        <v>66.069999999999993</v>
      </c>
      <c r="N65" s="164" t="s">
        <v>8</v>
      </c>
      <c r="O65" s="85"/>
      <c r="P65" s="85"/>
      <c r="Q65" s="85"/>
      <c r="R65" s="85"/>
      <c r="S65" s="85"/>
      <c r="T65" s="85"/>
      <c r="U65" s="85"/>
      <c r="V65" s="85"/>
      <c r="W65" s="85"/>
      <c r="X65" s="85"/>
    </row>
    <row r="66" spans="1:24" s="71" customFormat="1" ht="11.1" customHeight="1">
      <c r="A66" s="69">
        <f>IF(B66&lt;&gt;"",COUNTA($B$20:B66),"")</f>
        <v>46</v>
      </c>
      <c r="B66" s="78" t="s">
        <v>78</v>
      </c>
      <c r="C66" s="164">
        <v>0.06</v>
      </c>
      <c r="D66" s="164" t="s">
        <v>8</v>
      </c>
      <c r="E66" s="164" t="s">
        <v>8</v>
      </c>
      <c r="F66" s="164" t="s">
        <v>8</v>
      </c>
      <c r="G66" s="164" t="s">
        <v>8</v>
      </c>
      <c r="H66" s="164" t="s">
        <v>8</v>
      </c>
      <c r="I66" s="164" t="s">
        <v>8</v>
      </c>
      <c r="J66" s="164" t="s">
        <v>8</v>
      </c>
      <c r="K66" s="164" t="s">
        <v>8</v>
      </c>
      <c r="L66" s="164">
        <v>0.06</v>
      </c>
      <c r="M66" s="164" t="s">
        <v>8</v>
      </c>
      <c r="N66" s="164" t="s">
        <v>8</v>
      </c>
      <c r="O66" s="85"/>
      <c r="P66" s="85"/>
      <c r="Q66" s="85"/>
      <c r="R66" s="85"/>
      <c r="S66" s="85"/>
      <c r="T66" s="85"/>
      <c r="U66" s="85"/>
      <c r="V66" s="85"/>
      <c r="W66" s="85"/>
      <c r="X66" s="85"/>
    </row>
    <row r="67" spans="1:24" s="71" customFormat="1" ht="11.1" customHeight="1">
      <c r="A67" s="69">
        <f>IF(B67&lt;&gt;"",COUNTA($B$20:B67),"")</f>
        <v>47</v>
      </c>
      <c r="B67" s="78" t="s">
        <v>79</v>
      </c>
      <c r="C67" s="164">
        <v>180.26</v>
      </c>
      <c r="D67" s="164">
        <v>0.04</v>
      </c>
      <c r="E67" s="164">
        <v>0.01</v>
      </c>
      <c r="F67" s="164" t="s">
        <v>8</v>
      </c>
      <c r="G67" s="164">
        <v>0.02</v>
      </c>
      <c r="H67" s="164">
        <v>0.98</v>
      </c>
      <c r="I67" s="164" t="s">
        <v>8</v>
      </c>
      <c r="J67" s="164">
        <v>0.98</v>
      </c>
      <c r="K67" s="164">
        <v>4.43</v>
      </c>
      <c r="L67" s="164">
        <v>5.16</v>
      </c>
      <c r="M67" s="164">
        <v>169.33</v>
      </c>
      <c r="N67" s="164">
        <v>0.28000000000000003</v>
      </c>
      <c r="O67" s="85"/>
      <c r="P67" s="85"/>
      <c r="Q67" s="85"/>
      <c r="R67" s="85"/>
      <c r="S67" s="85"/>
      <c r="T67" s="85"/>
      <c r="U67" s="85"/>
      <c r="V67" s="85"/>
      <c r="W67" s="85"/>
      <c r="X67" s="85"/>
    </row>
    <row r="68" spans="1:24" s="71" customFormat="1" ht="11.1" customHeight="1">
      <c r="A68" s="69">
        <f>IF(B68&lt;&gt;"",COUNTA($B$20:B68),"")</f>
        <v>48</v>
      </c>
      <c r="B68" s="78" t="s">
        <v>74</v>
      </c>
      <c r="C68" s="164">
        <v>0.7</v>
      </c>
      <c r="D68" s="164">
        <v>0.01</v>
      </c>
      <c r="E68" s="164">
        <v>0.08</v>
      </c>
      <c r="F68" s="164" t="s">
        <v>8</v>
      </c>
      <c r="G68" s="164">
        <v>0.04</v>
      </c>
      <c r="H68" s="164" t="s">
        <v>8</v>
      </c>
      <c r="I68" s="164" t="s">
        <v>8</v>
      </c>
      <c r="J68" s="164" t="s">
        <v>8</v>
      </c>
      <c r="K68" s="164" t="s">
        <v>8</v>
      </c>
      <c r="L68" s="164">
        <v>0.55000000000000004</v>
      </c>
      <c r="M68" s="164" t="s">
        <v>8</v>
      </c>
      <c r="N68" s="164">
        <v>0.01</v>
      </c>
      <c r="O68" s="85"/>
      <c r="P68" s="85"/>
      <c r="Q68" s="85"/>
      <c r="R68" s="85"/>
      <c r="S68" s="85"/>
      <c r="T68" s="85"/>
      <c r="U68" s="85"/>
      <c r="V68" s="85"/>
      <c r="W68" s="85"/>
      <c r="X68" s="85"/>
    </row>
    <row r="69" spans="1:24" s="71" customFormat="1" ht="19.149999999999999" customHeight="1">
      <c r="A69" s="70">
        <f>IF(B69&lt;&gt;"",COUNTA($B$20:B69),"")</f>
        <v>49</v>
      </c>
      <c r="B69" s="80" t="s">
        <v>80</v>
      </c>
      <c r="C69" s="165">
        <v>668.19</v>
      </c>
      <c r="D69" s="165">
        <v>53.09</v>
      </c>
      <c r="E69" s="165">
        <v>66.849999999999994</v>
      </c>
      <c r="F69" s="165">
        <v>61.83</v>
      </c>
      <c r="G69" s="165">
        <v>7.7</v>
      </c>
      <c r="H69" s="165">
        <v>19.600000000000001</v>
      </c>
      <c r="I69" s="165">
        <v>0.02</v>
      </c>
      <c r="J69" s="165">
        <v>19.579999999999998</v>
      </c>
      <c r="K69" s="165">
        <v>14.64</v>
      </c>
      <c r="L69" s="165">
        <v>206.13</v>
      </c>
      <c r="M69" s="165">
        <v>238.08</v>
      </c>
      <c r="N69" s="165">
        <v>0.26</v>
      </c>
      <c r="O69" s="85"/>
      <c r="P69" s="85"/>
      <c r="Q69" s="85"/>
      <c r="R69" s="85"/>
      <c r="S69" s="85"/>
      <c r="T69" s="85"/>
      <c r="U69" s="85"/>
      <c r="V69" s="85"/>
      <c r="W69" s="85"/>
      <c r="X69" s="85"/>
    </row>
    <row r="70" spans="1:24" s="71" customFormat="1" ht="19.149999999999999" customHeight="1">
      <c r="A70" s="70">
        <f>IF(B70&lt;&gt;"",COUNTA($B$20:B70),"")</f>
        <v>50</v>
      </c>
      <c r="B70" s="80" t="s">
        <v>81</v>
      </c>
      <c r="C70" s="165">
        <v>3770.93</v>
      </c>
      <c r="D70" s="165">
        <v>562.30999999999995</v>
      </c>
      <c r="E70" s="165">
        <v>263.39</v>
      </c>
      <c r="F70" s="165">
        <v>278.45</v>
      </c>
      <c r="G70" s="165">
        <v>102.04</v>
      </c>
      <c r="H70" s="165">
        <v>1567.92</v>
      </c>
      <c r="I70" s="165">
        <v>821.29</v>
      </c>
      <c r="J70" s="165">
        <v>746.63</v>
      </c>
      <c r="K70" s="165">
        <v>77.14</v>
      </c>
      <c r="L70" s="165">
        <v>443.5</v>
      </c>
      <c r="M70" s="165">
        <v>457.19</v>
      </c>
      <c r="N70" s="165">
        <v>18.989999999999998</v>
      </c>
      <c r="O70" s="85"/>
      <c r="P70" s="85"/>
      <c r="Q70" s="85"/>
      <c r="R70" s="85"/>
      <c r="S70" s="85"/>
      <c r="T70" s="85"/>
      <c r="U70" s="85"/>
      <c r="V70" s="85"/>
      <c r="W70" s="85"/>
      <c r="X70" s="85"/>
    </row>
    <row r="71" spans="1:24" s="71" customFormat="1" ht="11.1" customHeight="1">
      <c r="A71" s="69">
        <f>IF(B71&lt;&gt;"",COUNTA($B$20:B71),"")</f>
        <v>51</v>
      </c>
      <c r="B71" s="78" t="s">
        <v>82</v>
      </c>
      <c r="C71" s="164">
        <v>884.37</v>
      </c>
      <c r="D71" s="164" t="s">
        <v>8</v>
      </c>
      <c r="E71" s="164" t="s">
        <v>8</v>
      </c>
      <c r="F71" s="164" t="s">
        <v>8</v>
      </c>
      <c r="G71" s="164" t="s">
        <v>8</v>
      </c>
      <c r="H71" s="164" t="s">
        <v>8</v>
      </c>
      <c r="I71" s="164" t="s">
        <v>8</v>
      </c>
      <c r="J71" s="164" t="s">
        <v>8</v>
      </c>
      <c r="K71" s="164" t="s">
        <v>8</v>
      </c>
      <c r="L71" s="164" t="s">
        <v>8</v>
      </c>
      <c r="M71" s="164" t="s">
        <v>8</v>
      </c>
      <c r="N71" s="164">
        <v>884.37</v>
      </c>
      <c r="O71" s="85"/>
      <c r="P71" s="85"/>
      <c r="Q71" s="85"/>
      <c r="R71" s="85"/>
      <c r="S71" s="85"/>
      <c r="T71" s="85"/>
      <c r="U71" s="85"/>
      <c r="V71" s="85"/>
      <c r="W71" s="85"/>
      <c r="X71" s="85"/>
    </row>
    <row r="72" spans="1:24" s="71" customFormat="1" ht="11.1" customHeight="1">
      <c r="A72" s="69">
        <f>IF(B72&lt;&gt;"",COUNTA($B$20:B72),"")</f>
        <v>52</v>
      </c>
      <c r="B72" s="78" t="s">
        <v>83</v>
      </c>
      <c r="C72" s="164">
        <v>292.66000000000003</v>
      </c>
      <c r="D72" s="164" t="s">
        <v>8</v>
      </c>
      <c r="E72" s="164" t="s">
        <v>8</v>
      </c>
      <c r="F72" s="164" t="s">
        <v>8</v>
      </c>
      <c r="G72" s="164" t="s">
        <v>8</v>
      </c>
      <c r="H72" s="164" t="s">
        <v>8</v>
      </c>
      <c r="I72" s="164" t="s">
        <v>8</v>
      </c>
      <c r="J72" s="164" t="s">
        <v>8</v>
      </c>
      <c r="K72" s="164" t="s">
        <v>8</v>
      </c>
      <c r="L72" s="164" t="s">
        <v>8</v>
      </c>
      <c r="M72" s="164" t="s">
        <v>8</v>
      </c>
      <c r="N72" s="164">
        <v>292.66000000000003</v>
      </c>
      <c r="O72" s="85"/>
      <c r="P72" s="85"/>
      <c r="Q72" s="85"/>
      <c r="R72" s="85"/>
      <c r="S72" s="85"/>
      <c r="T72" s="85"/>
      <c r="U72" s="85"/>
      <c r="V72" s="85"/>
      <c r="W72" s="85"/>
      <c r="X72" s="85"/>
    </row>
    <row r="73" spans="1:24" s="71" customFormat="1" ht="11.1" customHeight="1">
      <c r="A73" s="69">
        <f>IF(B73&lt;&gt;"",COUNTA($B$20:B73),"")</f>
        <v>53</v>
      </c>
      <c r="B73" s="78" t="s">
        <v>99</v>
      </c>
      <c r="C73" s="164">
        <v>381.37</v>
      </c>
      <c r="D73" s="164" t="s">
        <v>8</v>
      </c>
      <c r="E73" s="164" t="s">
        <v>8</v>
      </c>
      <c r="F73" s="164" t="s">
        <v>8</v>
      </c>
      <c r="G73" s="164" t="s">
        <v>8</v>
      </c>
      <c r="H73" s="164" t="s">
        <v>8</v>
      </c>
      <c r="I73" s="164" t="s">
        <v>8</v>
      </c>
      <c r="J73" s="164" t="s">
        <v>8</v>
      </c>
      <c r="K73" s="164" t="s">
        <v>8</v>
      </c>
      <c r="L73" s="164" t="s">
        <v>8</v>
      </c>
      <c r="M73" s="164" t="s">
        <v>8</v>
      </c>
      <c r="N73" s="164">
        <v>381.37</v>
      </c>
      <c r="O73" s="85"/>
      <c r="P73" s="85"/>
      <c r="Q73" s="85"/>
      <c r="R73" s="85"/>
      <c r="S73" s="85"/>
      <c r="T73" s="85"/>
      <c r="U73" s="85"/>
      <c r="V73" s="85"/>
      <c r="W73" s="85"/>
      <c r="X73" s="85"/>
    </row>
    <row r="74" spans="1:24" s="71" customFormat="1" ht="11.1" customHeight="1">
      <c r="A74" s="69">
        <f>IF(B74&lt;&gt;"",COUNTA($B$20:B74),"")</f>
        <v>54</v>
      </c>
      <c r="B74" s="78" t="s">
        <v>100</v>
      </c>
      <c r="C74" s="164">
        <v>124.9</v>
      </c>
      <c r="D74" s="164" t="s">
        <v>8</v>
      </c>
      <c r="E74" s="164" t="s">
        <v>8</v>
      </c>
      <c r="F74" s="164" t="s">
        <v>8</v>
      </c>
      <c r="G74" s="164" t="s">
        <v>8</v>
      </c>
      <c r="H74" s="164" t="s">
        <v>8</v>
      </c>
      <c r="I74" s="164" t="s">
        <v>8</v>
      </c>
      <c r="J74" s="164" t="s">
        <v>8</v>
      </c>
      <c r="K74" s="164" t="s">
        <v>8</v>
      </c>
      <c r="L74" s="164" t="s">
        <v>8</v>
      </c>
      <c r="M74" s="164" t="s">
        <v>8</v>
      </c>
      <c r="N74" s="164">
        <v>124.9</v>
      </c>
      <c r="O74" s="85"/>
      <c r="P74" s="85"/>
      <c r="Q74" s="85"/>
      <c r="R74" s="85"/>
      <c r="S74" s="85"/>
      <c r="T74" s="85"/>
      <c r="U74" s="85"/>
      <c r="V74" s="85"/>
      <c r="W74" s="85"/>
      <c r="X74" s="85"/>
    </row>
    <row r="75" spans="1:24" s="71" customFormat="1" ht="11.1" customHeight="1">
      <c r="A75" s="69">
        <f>IF(B75&lt;&gt;"",COUNTA($B$20:B75),"")</f>
        <v>55</v>
      </c>
      <c r="B75" s="78" t="s">
        <v>27</v>
      </c>
      <c r="C75" s="164">
        <v>672.26</v>
      </c>
      <c r="D75" s="164" t="s">
        <v>8</v>
      </c>
      <c r="E75" s="164" t="s">
        <v>8</v>
      </c>
      <c r="F75" s="164" t="s">
        <v>8</v>
      </c>
      <c r="G75" s="164" t="s">
        <v>8</v>
      </c>
      <c r="H75" s="164" t="s">
        <v>8</v>
      </c>
      <c r="I75" s="164" t="s">
        <v>8</v>
      </c>
      <c r="J75" s="164" t="s">
        <v>8</v>
      </c>
      <c r="K75" s="164" t="s">
        <v>8</v>
      </c>
      <c r="L75" s="164" t="s">
        <v>8</v>
      </c>
      <c r="M75" s="164" t="s">
        <v>8</v>
      </c>
      <c r="N75" s="164">
        <v>672.26</v>
      </c>
      <c r="O75" s="85"/>
      <c r="P75" s="85"/>
      <c r="Q75" s="85"/>
      <c r="R75" s="85"/>
      <c r="S75" s="85"/>
      <c r="T75" s="85"/>
      <c r="U75" s="85"/>
      <c r="V75" s="85"/>
      <c r="W75" s="85"/>
      <c r="X75" s="85"/>
    </row>
    <row r="76" spans="1:24" s="71" customFormat="1" ht="21.6" customHeight="1">
      <c r="A76" s="69">
        <f>IF(B76&lt;&gt;"",COUNTA($B$20:B76),"")</f>
        <v>56</v>
      </c>
      <c r="B76" s="79" t="s">
        <v>84</v>
      </c>
      <c r="C76" s="164">
        <v>326.66000000000003</v>
      </c>
      <c r="D76" s="164" t="s">
        <v>8</v>
      </c>
      <c r="E76" s="164" t="s">
        <v>8</v>
      </c>
      <c r="F76" s="164" t="s">
        <v>8</v>
      </c>
      <c r="G76" s="164" t="s">
        <v>8</v>
      </c>
      <c r="H76" s="164" t="s">
        <v>8</v>
      </c>
      <c r="I76" s="164" t="s">
        <v>8</v>
      </c>
      <c r="J76" s="164" t="s">
        <v>8</v>
      </c>
      <c r="K76" s="164" t="s">
        <v>8</v>
      </c>
      <c r="L76" s="164" t="s">
        <v>8</v>
      </c>
      <c r="M76" s="164" t="s">
        <v>8</v>
      </c>
      <c r="N76" s="164">
        <v>326.66000000000003</v>
      </c>
      <c r="O76" s="85"/>
      <c r="P76" s="85"/>
      <c r="Q76" s="85"/>
      <c r="R76" s="85"/>
      <c r="S76" s="85"/>
      <c r="T76" s="85"/>
      <c r="U76" s="85"/>
      <c r="V76" s="85"/>
      <c r="W76" s="85"/>
      <c r="X76" s="85"/>
    </row>
    <row r="77" spans="1:24" s="71" customFormat="1" ht="21.6" customHeight="1">
      <c r="A77" s="69">
        <f>IF(B77&lt;&gt;"",COUNTA($B$20:B77),"")</f>
        <v>57</v>
      </c>
      <c r="B77" s="79" t="s">
        <v>85</v>
      </c>
      <c r="C77" s="164">
        <v>657.58</v>
      </c>
      <c r="D77" s="164">
        <v>1.62</v>
      </c>
      <c r="E77" s="164">
        <v>2.16</v>
      </c>
      <c r="F77" s="164">
        <v>2.99</v>
      </c>
      <c r="G77" s="164">
        <v>4.7</v>
      </c>
      <c r="H77" s="164">
        <v>626.42999999999995</v>
      </c>
      <c r="I77" s="164">
        <v>344.04</v>
      </c>
      <c r="J77" s="164">
        <v>282.39</v>
      </c>
      <c r="K77" s="164">
        <v>2.9</v>
      </c>
      <c r="L77" s="164">
        <v>10.199999999999999</v>
      </c>
      <c r="M77" s="164">
        <v>6.58</v>
      </c>
      <c r="N77" s="164" t="s">
        <v>8</v>
      </c>
      <c r="O77" s="85"/>
      <c r="P77" s="85"/>
      <c r="Q77" s="85"/>
      <c r="R77" s="85"/>
      <c r="S77" s="85"/>
      <c r="T77" s="85"/>
      <c r="U77" s="85"/>
      <c r="V77" s="85"/>
      <c r="W77" s="85"/>
      <c r="X77" s="85"/>
    </row>
    <row r="78" spans="1:24" s="71" customFormat="1" ht="21.6" customHeight="1">
      <c r="A78" s="69">
        <f>IF(B78&lt;&gt;"",COUNTA($B$20:B78),"")</f>
        <v>58</v>
      </c>
      <c r="B78" s="79" t="s">
        <v>86</v>
      </c>
      <c r="C78" s="164">
        <v>120.39</v>
      </c>
      <c r="D78" s="164">
        <v>2.63</v>
      </c>
      <c r="E78" s="164">
        <v>0.04</v>
      </c>
      <c r="F78" s="164">
        <v>0.46</v>
      </c>
      <c r="G78" s="164">
        <v>1.98</v>
      </c>
      <c r="H78" s="164">
        <v>112.79</v>
      </c>
      <c r="I78" s="164">
        <v>112.02</v>
      </c>
      <c r="J78" s="164">
        <v>0.77</v>
      </c>
      <c r="K78" s="164">
        <v>0.34</v>
      </c>
      <c r="L78" s="164">
        <v>0.01</v>
      </c>
      <c r="M78" s="164">
        <v>2.14</v>
      </c>
      <c r="N78" s="164" t="s">
        <v>8</v>
      </c>
      <c r="O78" s="85"/>
      <c r="P78" s="85"/>
      <c r="Q78" s="85"/>
      <c r="R78" s="85"/>
      <c r="S78" s="85"/>
      <c r="T78" s="85"/>
      <c r="U78" s="85"/>
      <c r="V78" s="85"/>
      <c r="W78" s="85"/>
      <c r="X78" s="85"/>
    </row>
    <row r="79" spans="1:24" s="71" customFormat="1" ht="11.1" customHeight="1">
      <c r="A79" s="69">
        <f>IF(B79&lt;&gt;"",COUNTA($B$20:B79),"")</f>
        <v>59</v>
      </c>
      <c r="B79" s="78" t="s">
        <v>87</v>
      </c>
      <c r="C79" s="164">
        <v>213.4</v>
      </c>
      <c r="D79" s="164">
        <v>1.46</v>
      </c>
      <c r="E79" s="164">
        <v>28.24</v>
      </c>
      <c r="F79" s="164">
        <v>2.1</v>
      </c>
      <c r="G79" s="164">
        <v>5.88</v>
      </c>
      <c r="H79" s="164">
        <v>1.1000000000000001</v>
      </c>
      <c r="I79" s="164">
        <v>0.02</v>
      </c>
      <c r="J79" s="164">
        <v>1.08</v>
      </c>
      <c r="K79" s="164">
        <v>2.93</v>
      </c>
      <c r="L79" s="164">
        <v>41.41</v>
      </c>
      <c r="M79" s="164">
        <v>130.27000000000001</v>
      </c>
      <c r="N79" s="164" t="s">
        <v>8</v>
      </c>
      <c r="O79" s="85"/>
      <c r="P79" s="85"/>
      <c r="Q79" s="85"/>
      <c r="R79" s="85"/>
      <c r="S79" s="85"/>
      <c r="T79" s="85"/>
      <c r="U79" s="85"/>
      <c r="V79" s="85"/>
      <c r="W79" s="85"/>
      <c r="X79" s="85"/>
    </row>
    <row r="80" spans="1:24" s="71" customFormat="1" ht="11.1" customHeight="1">
      <c r="A80" s="69">
        <f>IF(B80&lt;&gt;"",COUNTA($B$20:B80),"")</f>
        <v>60</v>
      </c>
      <c r="B80" s="78" t="s">
        <v>88</v>
      </c>
      <c r="C80" s="164">
        <v>1425.08</v>
      </c>
      <c r="D80" s="164">
        <v>161.41999999999999</v>
      </c>
      <c r="E80" s="164">
        <v>42.73</v>
      </c>
      <c r="F80" s="164">
        <v>54.15</v>
      </c>
      <c r="G80" s="164">
        <v>4.24</v>
      </c>
      <c r="H80" s="164">
        <v>384.5</v>
      </c>
      <c r="I80" s="164">
        <v>197</v>
      </c>
      <c r="J80" s="164">
        <v>187.51</v>
      </c>
      <c r="K80" s="164">
        <v>3.73</v>
      </c>
      <c r="L80" s="164">
        <v>38.25</v>
      </c>
      <c r="M80" s="164">
        <v>61.4</v>
      </c>
      <c r="N80" s="164">
        <v>674.65</v>
      </c>
      <c r="O80" s="85"/>
      <c r="P80" s="85"/>
      <c r="Q80" s="85"/>
      <c r="R80" s="85"/>
      <c r="S80" s="85"/>
      <c r="T80" s="85"/>
      <c r="U80" s="85"/>
      <c r="V80" s="85"/>
      <c r="W80" s="85"/>
      <c r="X80" s="85"/>
    </row>
    <row r="81" spans="1:24" s="71" customFormat="1" ht="11.1" customHeight="1">
      <c r="A81" s="69">
        <f>IF(B81&lt;&gt;"",COUNTA($B$20:B81),"")</f>
        <v>61</v>
      </c>
      <c r="B81" s="78" t="s">
        <v>74</v>
      </c>
      <c r="C81" s="164">
        <v>920.65</v>
      </c>
      <c r="D81" s="164">
        <v>65.28</v>
      </c>
      <c r="E81" s="164">
        <v>0.96</v>
      </c>
      <c r="F81" s="164">
        <v>47.33</v>
      </c>
      <c r="G81" s="164">
        <v>0.04</v>
      </c>
      <c r="H81" s="164">
        <v>162.55000000000001</v>
      </c>
      <c r="I81" s="164" t="s">
        <v>8</v>
      </c>
      <c r="J81" s="164">
        <v>162.55000000000001</v>
      </c>
      <c r="K81" s="164">
        <v>1.1599999999999999</v>
      </c>
      <c r="L81" s="164">
        <v>4.72</v>
      </c>
      <c r="M81" s="164">
        <v>0.31</v>
      </c>
      <c r="N81" s="164">
        <v>638.29</v>
      </c>
      <c r="O81" s="85"/>
      <c r="P81" s="85"/>
      <c r="Q81" s="85"/>
      <c r="R81" s="85"/>
      <c r="S81" s="85"/>
      <c r="T81" s="85"/>
      <c r="U81" s="85"/>
      <c r="V81" s="85"/>
      <c r="W81" s="85"/>
      <c r="X81" s="85"/>
    </row>
    <row r="82" spans="1:24" s="71" customFormat="1" ht="19.149999999999999" customHeight="1">
      <c r="A82" s="70">
        <f>IF(B82&lt;&gt;"",COUNTA($B$20:B82),"")</f>
        <v>62</v>
      </c>
      <c r="B82" s="80" t="s">
        <v>89</v>
      </c>
      <c r="C82" s="165">
        <v>3379.08</v>
      </c>
      <c r="D82" s="165">
        <v>101.85</v>
      </c>
      <c r="E82" s="165">
        <v>72.2</v>
      </c>
      <c r="F82" s="165">
        <v>12.37</v>
      </c>
      <c r="G82" s="165">
        <v>16.760000000000002</v>
      </c>
      <c r="H82" s="165">
        <v>962.27</v>
      </c>
      <c r="I82" s="165">
        <v>653.08000000000004</v>
      </c>
      <c r="J82" s="165">
        <v>309.19</v>
      </c>
      <c r="K82" s="165">
        <v>8.74</v>
      </c>
      <c r="L82" s="165">
        <v>85.16</v>
      </c>
      <c r="M82" s="165">
        <v>200.09</v>
      </c>
      <c r="N82" s="165">
        <v>1919.64</v>
      </c>
      <c r="O82" s="85"/>
      <c r="P82" s="85"/>
      <c r="Q82" s="85"/>
      <c r="R82" s="85"/>
      <c r="S82" s="85"/>
      <c r="T82" s="85"/>
      <c r="U82" s="85"/>
      <c r="V82" s="85"/>
      <c r="W82" s="85"/>
      <c r="X82" s="85"/>
    </row>
    <row r="83" spans="1:24" s="87" customFormat="1" ht="11.1" customHeight="1">
      <c r="A83" s="69">
        <f>IF(B83&lt;&gt;"",COUNTA($B$20:B83),"")</f>
        <v>63</v>
      </c>
      <c r="B83" s="78" t="s">
        <v>90</v>
      </c>
      <c r="C83" s="164">
        <v>403.35</v>
      </c>
      <c r="D83" s="164">
        <v>13.3</v>
      </c>
      <c r="E83" s="164">
        <v>32.5</v>
      </c>
      <c r="F83" s="164">
        <v>18.62</v>
      </c>
      <c r="G83" s="164">
        <v>2.2200000000000002</v>
      </c>
      <c r="H83" s="164">
        <v>11.74</v>
      </c>
      <c r="I83" s="164" t="s">
        <v>8</v>
      </c>
      <c r="J83" s="164">
        <v>11.74</v>
      </c>
      <c r="K83" s="164">
        <v>13.04</v>
      </c>
      <c r="L83" s="164">
        <v>58.78</v>
      </c>
      <c r="M83" s="164">
        <v>126.43</v>
      </c>
      <c r="N83" s="164">
        <v>126.71</v>
      </c>
      <c r="O83" s="86"/>
      <c r="P83" s="86"/>
      <c r="Q83" s="86"/>
      <c r="R83" s="86"/>
      <c r="S83" s="86"/>
      <c r="T83" s="86"/>
      <c r="U83" s="86"/>
      <c r="V83" s="86"/>
      <c r="W83" s="86"/>
      <c r="X83" s="86"/>
    </row>
    <row r="84" spans="1:24" s="87" customFormat="1" ht="11.1" customHeight="1">
      <c r="A84" s="69">
        <f>IF(B84&lt;&gt;"",COUNTA($B$20:B84),"")</f>
        <v>64</v>
      </c>
      <c r="B84" s="78" t="s">
        <v>91</v>
      </c>
      <c r="C84" s="164" t="s">
        <v>8</v>
      </c>
      <c r="D84" s="164" t="s">
        <v>8</v>
      </c>
      <c r="E84" s="164" t="s">
        <v>8</v>
      </c>
      <c r="F84" s="164" t="s">
        <v>8</v>
      </c>
      <c r="G84" s="164" t="s">
        <v>8</v>
      </c>
      <c r="H84" s="164" t="s">
        <v>8</v>
      </c>
      <c r="I84" s="164" t="s">
        <v>8</v>
      </c>
      <c r="J84" s="164" t="s">
        <v>8</v>
      </c>
      <c r="K84" s="164" t="s">
        <v>8</v>
      </c>
      <c r="L84" s="164" t="s">
        <v>8</v>
      </c>
      <c r="M84" s="164" t="s">
        <v>8</v>
      </c>
      <c r="N84" s="164" t="s">
        <v>8</v>
      </c>
      <c r="O84" s="86"/>
      <c r="P84" s="86"/>
      <c r="Q84" s="86"/>
      <c r="R84" s="86"/>
      <c r="S84" s="86"/>
      <c r="T84" s="86"/>
      <c r="U84" s="86"/>
      <c r="V84" s="86"/>
      <c r="W84" s="86"/>
      <c r="X84" s="86"/>
    </row>
    <row r="85" spans="1:24" s="87" customFormat="1" ht="11.1" customHeight="1">
      <c r="A85" s="69">
        <f>IF(B85&lt;&gt;"",COUNTA($B$20:B85),"")</f>
        <v>65</v>
      </c>
      <c r="B85" s="78" t="s">
        <v>92</v>
      </c>
      <c r="C85" s="164">
        <v>227.42</v>
      </c>
      <c r="D85" s="164">
        <v>78.150000000000006</v>
      </c>
      <c r="E85" s="164">
        <v>2.37</v>
      </c>
      <c r="F85" s="164">
        <v>1.77</v>
      </c>
      <c r="G85" s="164">
        <v>0.33</v>
      </c>
      <c r="H85" s="164">
        <v>0.06</v>
      </c>
      <c r="I85" s="164" t="s">
        <v>8</v>
      </c>
      <c r="J85" s="164">
        <v>0.06</v>
      </c>
      <c r="K85" s="164">
        <v>1.26</v>
      </c>
      <c r="L85" s="164">
        <v>43.95</v>
      </c>
      <c r="M85" s="164">
        <v>97.4</v>
      </c>
      <c r="N85" s="164">
        <v>2.13</v>
      </c>
      <c r="O85" s="86"/>
      <c r="P85" s="86"/>
      <c r="Q85" s="86"/>
      <c r="R85" s="86"/>
      <c r="S85" s="86"/>
      <c r="T85" s="86"/>
      <c r="U85" s="86"/>
      <c r="V85" s="86"/>
      <c r="W85" s="86"/>
      <c r="X85" s="86"/>
    </row>
    <row r="86" spans="1:24" s="87" customFormat="1" ht="11.1" customHeight="1">
      <c r="A86" s="69">
        <f>IF(B86&lt;&gt;"",COUNTA($B$20:B86),"")</f>
        <v>66</v>
      </c>
      <c r="B86" s="78" t="s">
        <v>74</v>
      </c>
      <c r="C86" s="164">
        <v>0.7</v>
      </c>
      <c r="D86" s="164">
        <v>0.01</v>
      </c>
      <c r="E86" s="164">
        <v>0.08</v>
      </c>
      <c r="F86" s="164" t="s">
        <v>8</v>
      </c>
      <c r="G86" s="164">
        <v>0.04</v>
      </c>
      <c r="H86" s="164" t="s">
        <v>8</v>
      </c>
      <c r="I86" s="164" t="s">
        <v>8</v>
      </c>
      <c r="J86" s="164" t="s">
        <v>8</v>
      </c>
      <c r="K86" s="164" t="s">
        <v>8</v>
      </c>
      <c r="L86" s="164">
        <v>0.55000000000000004</v>
      </c>
      <c r="M86" s="164" t="s">
        <v>8</v>
      </c>
      <c r="N86" s="164">
        <v>0.01</v>
      </c>
      <c r="O86" s="86"/>
      <c r="P86" s="86"/>
      <c r="Q86" s="86"/>
      <c r="R86" s="86"/>
      <c r="S86" s="86"/>
      <c r="T86" s="86"/>
      <c r="U86" s="86"/>
      <c r="V86" s="86"/>
      <c r="W86" s="86"/>
      <c r="X86" s="86"/>
    </row>
    <row r="87" spans="1:24" s="71" customFormat="1" ht="19.149999999999999" customHeight="1">
      <c r="A87" s="70">
        <f>IF(B87&lt;&gt;"",COUNTA($B$20:B87),"")</f>
        <v>67</v>
      </c>
      <c r="B87" s="80" t="s">
        <v>93</v>
      </c>
      <c r="C87" s="165">
        <v>630.07000000000005</v>
      </c>
      <c r="D87" s="165">
        <v>91.44</v>
      </c>
      <c r="E87" s="165">
        <v>34.79</v>
      </c>
      <c r="F87" s="165">
        <v>20.39</v>
      </c>
      <c r="G87" s="165">
        <v>2.5099999999999998</v>
      </c>
      <c r="H87" s="165">
        <v>11.79</v>
      </c>
      <c r="I87" s="165" t="s">
        <v>8</v>
      </c>
      <c r="J87" s="165">
        <v>11.79</v>
      </c>
      <c r="K87" s="165">
        <v>14.3</v>
      </c>
      <c r="L87" s="165">
        <v>102.18</v>
      </c>
      <c r="M87" s="165">
        <v>223.84</v>
      </c>
      <c r="N87" s="165">
        <v>128.83000000000001</v>
      </c>
      <c r="O87" s="85"/>
      <c r="P87" s="85"/>
      <c r="Q87" s="85"/>
      <c r="R87" s="85"/>
      <c r="S87" s="85"/>
      <c r="T87" s="85"/>
      <c r="U87" s="85"/>
      <c r="V87" s="85"/>
      <c r="W87" s="85"/>
      <c r="X87" s="85"/>
    </row>
    <row r="88" spans="1:24" s="71" customFormat="1" ht="19.149999999999999" customHeight="1">
      <c r="A88" s="70">
        <f>IF(B88&lt;&gt;"",COUNTA($B$20:B88),"")</f>
        <v>68</v>
      </c>
      <c r="B88" s="80" t="s">
        <v>94</v>
      </c>
      <c r="C88" s="165">
        <v>4009.15</v>
      </c>
      <c r="D88" s="165">
        <v>193.29</v>
      </c>
      <c r="E88" s="165">
        <v>106.98</v>
      </c>
      <c r="F88" s="165">
        <v>32.76</v>
      </c>
      <c r="G88" s="165">
        <v>19.27</v>
      </c>
      <c r="H88" s="165">
        <v>974.06</v>
      </c>
      <c r="I88" s="165">
        <v>653.08000000000004</v>
      </c>
      <c r="J88" s="165">
        <v>320.99</v>
      </c>
      <c r="K88" s="165">
        <v>23.04</v>
      </c>
      <c r="L88" s="165">
        <v>187.34</v>
      </c>
      <c r="M88" s="165">
        <v>423.92</v>
      </c>
      <c r="N88" s="165">
        <v>2048.4699999999998</v>
      </c>
      <c r="O88" s="85"/>
      <c r="P88" s="85"/>
      <c r="Q88" s="85"/>
      <c r="R88" s="85"/>
      <c r="S88" s="85"/>
      <c r="T88" s="85"/>
      <c r="U88" s="85"/>
      <c r="V88" s="85"/>
      <c r="W88" s="85"/>
      <c r="X88" s="85"/>
    </row>
    <row r="89" spans="1:24" s="71" customFormat="1" ht="19.149999999999999" customHeight="1">
      <c r="A89" s="70">
        <f>IF(B89&lt;&gt;"",COUNTA($B$20:B89),"")</f>
        <v>69</v>
      </c>
      <c r="B89" s="80" t="s">
        <v>95</v>
      </c>
      <c r="C89" s="165">
        <v>238.22</v>
      </c>
      <c r="D89" s="165">
        <v>-369.01</v>
      </c>
      <c r="E89" s="165">
        <v>-156.4</v>
      </c>
      <c r="F89" s="165">
        <v>-245.69</v>
      </c>
      <c r="G89" s="165">
        <v>-82.77</v>
      </c>
      <c r="H89" s="165">
        <v>-593.86</v>
      </c>
      <c r="I89" s="165">
        <v>-168.22</v>
      </c>
      <c r="J89" s="165">
        <v>-425.64</v>
      </c>
      <c r="K89" s="165">
        <v>-54.1</v>
      </c>
      <c r="L89" s="165">
        <v>-256.16000000000003</v>
      </c>
      <c r="M89" s="165">
        <v>-33.26</v>
      </c>
      <c r="N89" s="165">
        <v>2029.48</v>
      </c>
      <c r="O89" s="85"/>
      <c r="P89" s="85"/>
      <c r="Q89" s="85"/>
      <c r="R89" s="85"/>
      <c r="S89" s="85"/>
      <c r="T89" s="85"/>
      <c r="U89" s="85"/>
      <c r="V89" s="85"/>
      <c r="W89" s="85"/>
      <c r="X89" s="85"/>
    </row>
    <row r="90" spans="1:24" s="87" customFormat="1" ht="24.95" customHeight="1">
      <c r="A90" s="69">
        <f>IF(B90&lt;&gt;"",COUNTA($B$20:B90),"")</f>
        <v>70</v>
      </c>
      <c r="B90" s="81" t="s">
        <v>96</v>
      </c>
      <c r="C90" s="166">
        <v>276.33999999999997</v>
      </c>
      <c r="D90" s="166">
        <v>-407.37</v>
      </c>
      <c r="E90" s="166">
        <v>-124.34</v>
      </c>
      <c r="F90" s="166">
        <v>-204.24</v>
      </c>
      <c r="G90" s="166">
        <v>-77.59</v>
      </c>
      <c r="H90" s="166">
        <v>-586.05999999999995</v>
      </c>
      <c r="I90" s="166">
        <v>-168.2</v>
      </c>
      <c r="J90" s="166">
        <v>-417.86</v>
      </c>
      <c r="K90" s="166">
        <v>-53.75</v>
      </c>
      <c r="L90" s="166">
        <v>-152.21</v>
      </c>
      <c r="M90" s="166">
        <v>-19.02</v>
      </c>
      <c r="N90" s="166">
        <v>1900.91</v>
      </c>
      <c r="O90" s="86"/>
      <c r="P90" s="86"/>
      <c r="Q90" s="86"/>
      <c r="R90" s="86"/>
      <c r="S90" s="86"/>
      <c r="T90" s="86"/>
      <c r="U90" s="86"/>
      <c r="V90" s="86"/>
      <c r="W90" s="86"/>
      <c r="X90" s="86"/>
    </row>
    <row r="91" spans="1:24" s="87" customFormat="1" ht="15" customHeight="1">
      <c r="A91" s="69">
        <f>IF(B91&lt;&gt;"",COUNTA($B$20:B91),"")</f>
        <v>71</v>
      </c>
      <c r="B91" s="78" t="s">
        <v>97</v>
      </c>
      <c r="C91" s="164">
        <v>70.819999999999993</v>
      </c>
      <c r="D91" s="164">
        <v>0.83</v>
      </c>
      <c r="E91" s="164">
        <v>2.27</v>
      </c>
      <c r="F91" s="164" t="s">
        <v>8</v>
      </c>
      <c r="G91" s="164" t="s">
        <v>8</v>
      </c>
      <c r="H91" s="164">
        <v>6.07</v>
      </c>
      <c r="I91" s="164" t="s">
        <v>8</v>
      </c>
      <c r="J91" s="164">
        <v>6.07</v>
      </c>
      <c r="K91" s="164" t="s">
        <v>8</v>
      </c>
      <c r="L91" s="164">
        <v>4.1900000000000004</v>
      </c>
      <c r="M91" s="164" t="s">
        <v>8</v>
      </c>
      <c r="N91" s="164">
        <v>57.47</v>
      </c>
      <c r="O91" s="86"/>
      <c r="P91" s="86"/>
      <c r="Q91" s="86"/>
      <c r="R91" s="86"/>
      <c r="S91" s="86"/>
      <c r="T91" s="86"/>
      <c r="U91" s="86"/>
      <c r="V91" s="86"/>
      <c r="W91" s="86"/>
      <c r="X91" s="86"/>
    </row>
    <row r="92" spans="1:24" ht="11.1" customHeight="1">
      <c r="A92" s="69">
        <f>IF(B92&lt;&gt;"",COUNTA($B$20:B92),"")</f>
        <v>72</v>
      </c>
      <c r="B92" s="78" t="s">
        <v>98</v>
      </c>
      <c r="C92" s="164">
        <v>84.54</v>
      </c>
      <c r="D92" s="164">
        <v>5.99</v>
      </c>
      <c r="E92" s="164">
        <v>1.02</v>
      </c>
      <c r="F92" s="164">
        <v>1.5</v>
      </c>
      <c r="G92" s="164">
        <v>0.02</v>
      </c>
      <c r="H92" s="164">
        <v>0.38</v>
      </c>
      <c r="I92" s="164" t="s">
        <v>8</v>
      </c>
      <c r="J92" s="164">
        <v>0.38</v>
      </c>
      <c r="K92" s="164">
        <v>0.53</v>
      </c>
      <c r="L92" s="164">
        <v>9.49</v>
      </c>
      <c r="M92" s="164">
        <v>1.23</v>
      </c>
      <c r="N92" s="164">
        <v>64.39</v>
      </c>
    </row>
  </sheetData>
  <mergeCells count="27">
    <mergeCell ref="L5:L16"/>
    <mergeCell ref="M5:M16"/>
    <mergeCell ref="N5:N16"/>
    <mergeCell ref="I6:I16"/>
    <mergeCell ref="J6:J16"/>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A1:B1"/>
    <mergeCell ref="C1:G1"/>
    <mergeCell ref="H1:N1"/>
    <mergeCell ref="H2:N3"/>
    <mergeCell ref="C2:G3"/>
    <mergeCell ref="A2:B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X92"/>
  <sheetViews>
    <sheetView zoomScale="140" zoomScaleNormal="140" workbookViewId="0">
      <pane xSplit="2" ySplit="18" topLeftCell="C19" activePane="bottomRight" state="frozen"/>
      <selection activeCell="C19" sqref="C19:G19"/>
      <selection pane="topRight" activeCell="C19" sqref="C19:G19"/>
      <selection pane="bottomLeft" activeCell="C19" sqref="C19:G19"/>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71" t="s">
        <v>69</v>
      </c>
      <c r="B1" s="218"/>
      <c r="C1" s="221" t="str">
        <f>"Auszahlungen und Einzahlungen der Kreisverwaltungen, Amtsverwaltungen
und kreisangehörigen Gemeinden "&amp;Deckblatt!A7&amp;"
nach Produktbereichen"</f>
        <v>Auszahlungen und Einzahlungen der Kreisverwaltungen, Amtsverwaltungen
und kreisangehörigen Gemeinden 2022
nach Produktbereichen</v>
      </c>
      <c r="D1" s="272"/>
      <c r="E1" s="272"/>
      <c r="F1" s="272"/>
      <c r="G1" s="272"/>
      <c r="H1" s="222" t="str">
        <f>"Auszahlungen und Einzahlungen der Kreisverwaltungen, Amtsverwaltungen
und kreisangehörigen Gemeinden "&amp;Deckblatt!A7&amp;"
nach Produktbereichen"</f>
        <v>Auszahlungen und Einzahlungen der Kreisverwaltungen, Amtsverwaltungen
und kreisangehörigen Gemeinden 2022
nach Produktbereichen</v>
      </c>
      <c r="I1" s="220"/>
      <c r="J1" s="220"/>
      <c r="K1" s="220"/>
      <c r="L1" s="220"/>
      <c r="M1" s="220"/>
      <c r="N1" s="221"/>
    </row>
    <row r="2" spans="1:14" s="74" customFormat="1" ht="15" customHeight="1">
      <c r="A2" s="275" t="s">
        <v>52</v>
      </c>
      <c r="B2" s="276"/>
      <c r="C2" s="263" t="s">
        <v>68</v>
      </c>
      <c r="D2" s="264"/>
      <c r="E2" s="264"/>
      <c r="F2" s="264"/>
      <c r="G2" s="264"/>
      <c r="H2" s="222" t="s">
        <v>68</v>
      </c>
      <c r="I2" s="220"/>
      <c r="J2" s="220"/>
      <c r="K2" s="220"/>
      <c r="L2" s="220"/>
      <c r="M2" s="220"/>
      <c r="N2" s="221"/>
    </row>
    <row r="3" spans="1:14" s="74" customFormat="1" ht="15" customHeight="1">
      <c r="A3" s="277"/>
      <c r="B3" s="278"/>
      <c r="C3" s="273"/>
      <c r="D3" s="274"/>
      <c r="E3" s="274"/>
      <c r="F3" s="274"/>
      <c r="G3" s="274"/>
      <c r="H3" s="222"/>
      <c r="I3" s="220"/>
      <c r="J3" s="220"/>
      <c r="K3" s="220"/>
      <c r="L3" s="220"/>
      <c r="M3" s="220"/>
      <c r="N3" s="221"/>
    </row>
    <row r="4" spans="1:14" ht="11.45" customHeight="1">
      <c r="A4" s="279" t="s">
        <v>28</v>
      </c>
      <c r="B4" s="282" t="s">
        <v>116</v>
      </c>
      <c r="C4" s="282" t="s">
        <v>1</v>
      </c>
      <c r="D4" s="266" t="s">
        <v>120</v>
      </c>
      <c r="E4" s="287"/>
      <c r="F4" s="287"/>
      <c r="G4" s="287"/>
      <c r="H4" s="267" t="s">
        <v>120</v>
      </c>
      <c r="I4" s="213"/>
      <c r="J4" s="213"/>
      <c r="K4" s="213"/>
      <c r="L4" s="213"/>
      <c r="M4" s="213"/>
      <c r="N4" s="266"/>
    </row>
    <row r="5" spans="1:14" ht="11.45" customHeight="1">
      <c r="A5" s="280"/>
      <c r="B5" s="283"/>
      <c r="C5" s="283"/>
      <c r="D5" s="217" t="s">
        <v>107</v>
      </c>
      <c r="E5" s="217" t="s">
        <v>108</v>
      </c>
      <c r="F5" s="217" t="s">
        <v>109</v>
      </c>
      <c r="G5" s="216" t="s">
        <v>110</v>
      </c>
      <c r="H5" s="212" t="s">
        <v>111</v>
      </c>
      <c r="I5" s="217" t="s">
        <v>104</v>
      </c>
      <c r="J5" s="217"/>
      <c r="K5" s="217" t="s">
        <v>113</v>
      </c>
      <c r="L5" s="217" t="s">
        <v>118</v>
      </c>
      <c r="M5" s="217" t="s">
        <v>119</v>
      </c>
      <c r="N5" s="216" t="s">
        <v>114</v>
      </c>
    </row>
    <row r="6" spans="1:14" ht="11.45" customHeight="1">
      <c r="A6" s="280"/>
      <c r="B6" s="283"/>
      <c r="C6" s="283"/>
      <c r="D6" s="217"/>
      <c r="E6" s="217"/>
      <c r="F6" s="217"/>
      <c r="G6" s="216"/>
      <c r="H6" s="212"/>
      <c r="I6" s="217" t="s">
        <v>103</v>
      </c>
      <c r="J6" s="217" t="s">
        <v>112</v>
      </c>
      <c r="K6" s="217"/>
      <c r="L6" s="217"/>
      <c r="M6" s="217"/>
      <c r="N6" s="216"/>
    </row>
    <row r="7" spans="1:14" ht="11.45" customHeight="1">
      <c r="A7" s="280"/>
      <c r="B7" s="283"/>
      <c r="C7" s="283"/>
      <c r="D7" s="217"/>
      <c r="E7" s="217"/>
      <c r="F7" s="217"/>
      <c r="G7" s="216"/>
      <c r="H7" s="212"/>
      <c r="I7" s="217"/>
      <c r="J7" s="217"/>
      <c r="K7" s="217"/>
      <c r="L7" s="217"/>
      <c r="M7" s="217"/>
      <c r="N7" s="216"/>
    </row>
    <row r="8" spans="1:14" ht="11.45" customHeight="1">
      <c r="A8" s="280"/>
      <c r="B8" s="283"/>
      <c r="C8" s="283"/>
      <c r="D8" s="217"/>
      <c r="E8" s="217"/>
      <c r="F8" s="217"/>
      <c r="G8" s="216"/>
      <c r="H8" s="212"/>
      <c r="I8" s="217"/>
      <c r="J8" s="217"/>
      <c r="K8" s="217"/>
      <c r="L8" s="217"/>
      <c r="M8" s="217"/>
      <c r="N8" s="216"/>
    </row>
    <row r="9" spans="1:14" ht="11.45" customHeight="1">
      <c r="A9" s="280"/>
      <c r="B9" s="283"/>
      <c r="C9" s="285"/>
      <c r="D9" s="268"/>
      <c r="E9" s="268"/>
      <c r="F9" s="268"/>
      <c r="G9" s="269"/>
      <c r="H9" s="270"/>
      <c r="I9" s="268"/>
      <c r="J9" s="268"/>
      <c r="K9" s="268"/>
      <c r="L9" s="268"/>
      <c r="M9" s="268"/>
      <c r="N9" s="216"/>
    </row>
    <row r="10" spans="1:14" ht="11.45" customHeight="1">
      <c r="A10" s="280"/>
      <c r="B10" s="283"/>
      <c r="C10" s="285"/>
      <c r="D10" s="268"/>
      <c r="E10" s="268"/>
      <c r="F10" s="268"/>
      <c r="G10" s="269"/>
      <c r="H10" s="270"/>
      <c r="I10" s="268"/>
      <c r="J10" s="268"/>
      <c r="K10" s="268"/>
      <c r="L10" s="268"/>
      <c r="M10" s="268"/>
      <c r="N10" s="216"/>
    </row>
    <row r="11" spans="1:14" ht="11.45" customHeight="1">
      <c r="A11" s="280"/>
      <c r="B11" s="283"/>
      <c r="C11" s="285"/>
      <c r="D11" s="268"/>
      <c r="E11" s="268"/>
      <c r="F11" s="268"/>
      <c r="G11" s="269"/>
      <c r="H11" s="270"/>
      <c r="I11" s="268"/>
      <c r="J11" s="268"/>
      <c r="K11" s="268"/>
      <c r="L11" s="268"/>
      <c r="M11" s="268"/>
      <c r="N11" s="216"/>
    </row>
    <row r="12" spans="1:14" ht="11.45" customHeight="1">
      <c r="A12" s="280"/>
      <c r="B12" s="283"/>
      <c r="C12" s="285"/>
      <c r="D12" s="268"/>
      <c r="E12" s="268"/>
      <c r="F12" s="268"/>
      <c r="G12" s="269"/>
      <c r="H12" s="270"/>
      <c r="I12" s="268"/>
      <c r="J12" s="268"/>
      <c r="K12" s="268"/>
      <c r="L12" s="268"/>
      <c r="M12" s="268"/>
      <c r="N12" s="216"/>
    </row>
    <row r="13" spans="1:14" ht="11.45" customHeight="1">
      <c r="A13" s="280"/>
      <c r="B13" s="283"/>
      <c r="C13" s="285"/>
      <c r="D13" s="268"/>
      <c r="E13" s="268"/>
      <c r="F13" s="268"/>
      <c r="G13" s="269"/>
      <c r="H13" s="270"/>
      <c r="I13" s="268"/>
      <c r="J13" s="268"/>
      <c r="K13" s="268"/>
      <c r="L13" s="268"/>
      <c r="M13" s="268"/>
      <c r="N13" s="216"/>
    </row>
    <row r="14" spans="1:14" ht="11.45" customHeight="1">
      <c r="A14" s="280"/>
      <c r="B14" s="283"/>
      <c r="C14" s="285"/>
      <c r="D14" s="268"/>
      <c r="E14" s="268"/>
      <c r="F14" s="268"/>
      <c r="G14" s="269"/>
      <c r="H14" s="270"/>
      <c r="I14" s="268"/>
      <c r="J14" s="268"/>
      <c r="K14" s="268"/>
      <c r="L14" s="268"/>
      <c r="M14" s="268"/>
      <c r="N14" s="216"/>
    </row>
    <row r="15" spans="1:14" ht="11.45" customHeight="1">
      <c r="A15" s="280"/>
      <c r="B15" s="283"/>
      <c r="C15" s="285"/>
      <c r="D15" s="268"/>
      <c r="E15" s="268"/>
      <c r="F15" s="268"/>
      <c r="G15" s="269"/>
      <c r="H15" s="270"/>
      <c r="I15" s="268"/>
      <c r="J15" s="268"/>
      <c r="K15" s="268"/>
      <c r="L15" s="268"/>
      <c r="M15" s="268"/>
      <c r="N15" s="216"/>
    </row>
    <row r="16" spans="1:14" ht="11.45" customHeight="1">
      <c r="A16" s="280"/>
      <c r="B16" s="283"/>
      <c r="C16" s="285"/>
      <c r="D16" s="268"/>
      <c r="E16" s="268"/>
      <c r="F16" s="268"/>
      <c r="G16" s="269"/>
      <c r="H16" s="270"/>
      <c r="I16" s="268"/>
      <c r="J16" s="268"/>
      <c r="K16" s="268"/>
      <c r="L16" s="268"/>
      <c r="M16" s="268"/>
      <c r="N16" s="216"/>
    </row>
    <row r="17" spans="1:24" ht="11.45" customHeight="1">
      <c r="A17" s="281"/>
      <c r="B17" s="284"/>
      <c r="C17" s="286"/>
      <c r="D17" s="145">
        <v>11</v>
      </c>
      <c r="E17" s="145">
        <v>12</v>
      </c>
      <c r="F17" s="145" t="s">
        <v>101</v>
      </c>
      <c r="G17" s="146" t="s">
        <v>102</v>
      </c>
      <c r="H17" s="147">
        <v>3</v>
      </c>
      <c r="I17" s="145" t="s">
        <v>105</v>
      </c>
      <c r="J17" s="145">
        <v>36</v>
      </c>
      <c r="K17" s="145">
        <v>4</v>
      </c>
      <c r="L17" s="145" t="s">
        <v>106</v>
      </c>
      <c r="M17" s="145" t="s">
        <v>115</v>
      </c>
      <c r="N17" s="75">
        <v>6</v>
      </c>
    </row>
    <row r="18" spans="1:24" s="83" customFormat="1" ht="11.45" customHeight="1">
      <c r="A18" s="64">
        <v>1</v>
      </c>
      <c r="B18" s="65">
        <v>2</v>
      </c>
      <c r="C18" s="142">
        <v>3</v>
      </c>
      <c r="D18" s="142">
        <v>4</v>
      </c>
      <c r="E18" s="142">
        <v>5</v>
      </c>
      <c r="F18" s="142">
        <v>6</v>
      </c>
      <c r="G18" s="143">
        <v>7</v>
      </c>
      <c r="H18" s="148">
        <v>8</v>
      </c>
      <c r="I18" s="142">
        <v>9</v>
      </c>
      <c r="J18" s="142">
        <v>10</v>
      </c>
      <c r="K18" s="142">
        <v>11</v>
      </c>
      <c r="L18" s="142">
        <v>12</v>
      </c>
      <c r="M18" s="142">
        <v>13</v>
      </c>
      <c r="N18" s="67">
        <v>14</v>
      </c>
    </row>
    <row r="19" spans="1:24" s="71" customFormat="1" ht="20.100000000000001" customHeight="1">
      <c r="A19" s="88"/>
      <c r="B19" s="84"/>
      <c r="C19" s="263" t="s">
        <v>969</v>
      </c>
      <c r="D19" s="264"/>
      <c r="E19" s="264"/>
      <c r="F19" s="264"/>
      <c r="G19" s="264"/>
      <c r="H19" s="264" t="s">
        <v>969</v>
      </c>
      <c r="I19" s="264"/>
      <c r="J19" s="264"/>
      <c r="K19" s="264"/>
      <c r="L19" s="264"/>
      <c r="M19" s="264"/>
      <c r="N19" s="264"/>
      <c r="O19" s="85"/>
      <c r="P19" s="85"/>
      <c r="Q19" s="85"/>
      <c r="R19" s="85"/>
      <c r="S19" s="85"/>
      <c r="T19" s="85"/>
      <c r="U19" s="85"/>
      <c r="V19" s="85"/>
      <c r="W19" s="85"/>
      <c r="X19" s="85"/>
    </row>
    <row r="20" spans="1:24" s="71" customFormat="1" ht="11.1" customHeight="1">
      <c r="A20" s="69">
        <f>IF(B20&lt;&gt;"",COUNTA($B$20:B20),"")</f>
        <v>1</v>
      </c>
      <c r="B20" s="78" t="s">
        <v>70</v>
      </c>
      <c r="C20" s="161">
        <v>193482</v>
      </c>
      <c r="D20" s="161">
        <v>69802</v>
      </c>
      <c r="E20" s="161">
        <v>24628</v>
      </c>
      <c r="F20" s="161">
        <v>7836</v>
      </c>
      <c r="G20" s="161">
        <v>5595</v>
      </c>
      <c r="H20" s="161">
        <v>48418</v>
      </c>
      <c r="I20" s="161">
        <v>9418</v>
      </c>
      <c r="J20" s="161">
        <v>39000</v>
      </c>
      <c r="K20" s="161">
        <v>5295</v>
      </c>
      <c r="L20" s="161">
        <v>21723</v>
      </c>
      <c r="M20" s="161">
        <v>10184</v>
      </c>
      <c r="N20" s="161" t="s">
        <v>8</v>
      </c>
      <c r="O20" s="85"/>
      <c r="P20" s="85"/>
      <c r="Q20" s="85"/>
      <c r="R20" s="85"/>
      <c r="S20" s="85"/>
      <c r="T20" s="85"/>
      <c r="U20" s="85"/>
      <c r="V20" s="85"/>
      <c r="W20" s="85"/>
      <c r="X20" s="85"/>
    </row>
    <row r="21" spans="1:24" s="71" customFormat="1" ht="11.1" customHeight="1">
      <c r="A21" s="69">
        <f>IF(B21&lt;&gt;"",COUNTA($B$20:B21),"")</f>
        <v>2</v>
      </c>
      <c r="B21" s="78" t="s">
        <v>71</v>
      </c>
      <c r="C21" s="161">
        <v>99751</v>
      </c>
      <c r="D21" s="161">
        <v>20991</v>
      </c>
      <c r="E21" s="161">
        <v>11642</v>
      </c>
      <c r="F21" s="161">
        <v>26402</v>
      </c>
      <c r="G21" s="161">
        <v>2419</v>
      </c>
      <c r="H21" s="161">
        <v>8724</v>
      </c>
      <c r="I21" s="161">
        <v>3519</v>
      </c>
      <c r="J21" s="161">
        <v>5205</v>
      </c>
      <c r="K21" s="161">
        <v>2661</v>
      </c>
      <c r="L21" s="161">
        <v>16997</v>
      </c>
      <c r="M21" s="161">
        <v>9915</v>
      </c>
      <c r="N21" s="161" t="s">
        <v>8</v>
      </c>
      <c r="O21" s="85"/>
      <c r="P21" s="85"/>
      <c r="Q21" s="85"/>
      <c r="R21" s="85"/>
      <c r="S21" s="85"/>
      <c r="T21" s="85"/>
      <c r="U21" s="85"/>
      <c r="V21" s="85"/>
      <c r="W21" s="85"/>
      <c r="X21" s="85"/>
    </row>
    <row r="22" spans="1:24" s="71" customFormat="1" ht="21.6" customHeight="1">
      <c r="A22" s="69">
        <f>IF(B22&lt;&gt;"",COUNTA($B$20:B22),"")</f>
        <v>3</v>
      </c>
      <c r="B22" s="79" t="s">
        <v>628</v>
      </c>
      <c r="C22" s="161">
        <v>143529</v>
      </c>
      <c r="D22" s="161" t="s">
        <v>8</v>
      </c>
      <c r="E22" s="161" t="s">
        <v>8</v>
      </c>
      <c r="F22" s="161" t="s">
        <v>8</v>
      </c>
      <c r="G22" s="161" t="s">
        <v>8</v>
      </c>
      <c r="H22" s="161">
        <v>143529</v>
      </c>
      <c r="I22" s="161">
        <v>119307</v>
      </c>
      <c r="J22" s="161">
        <v>24222</v>
      </c>
      <c r="K22" s="161" t="s">
        <v>8</v>
      </c>
      <c r="L22" s="161" t="s">
        <v>8</v>
      </c>
      <c r="M22" s="161" t="s">
        <v>8</v>
      </c>
      <c r="N22" s="161" t="s">
        <v>8</v>
      </c>
      <c r="O22" s="85"/>
      <c r="P22" s="85"/>
      <c r="Q22" s="85"/>
      <c r="R22" s="85"/>
      <c r="S22" s="85"/>
      <c r="T22" s="85"/>
      <c r="U22" s="85"/>
      <c r="V22" s="85"/>
      <c r="W22" s="85"/>
      <c r="X22" s="85"/>
    </row>
    <row r="23" spans="1:24" s="71" customFormat="1" ht="11.1" customHeight="1">
      <c r="A23" s="69">
        <f>IF(B23&lt;&gt;"",COUNTA($B$20:B23),"")</f>
        <v>4</v>
      </c>
      <c r="B23" s="78" t="s">
        <v>72</v>
      </c>
      <c r="C23" s="161">
        <v>2435</v>
      </c>
      <c r="D23" s="161">
        <v>9</v>
      </c>
      <c r="E23" s="161">
        <v>1</v>
      </c>
      <c r="F23" s="161">
        <v>36</v>
      </c>
      <c r="G23" s="161" t="s">
        <v>8</v>
      </c>
      <c r="H23" s="161">
        <v>3</v>
      </c>
      <c r="I23" s="161" t="s">
        <v>8</v>
      </c>
      <c r="J23" s="161">
        <v>3</v>
      </c>
      <c r="K23" s="161" t="s">
        <v>8</v>
      </c>
      <c r="L23" s="161">
        <v>17</v>
      </c>
      <c r="M23" s="161">
        <v>4</v>
      </c>
      <c r="N23" s="161">
        <v>2365</v>
      </c>
      <c r="O23" s="85"/>
      <c r="P23" s="85"/>
      <c r="Q23" s="85"/>
      <c r="R23" s="85"/>
      <c r="S23" s="85"/>
      <c r="T23" s="85"/>
      <c r="U23" s="85"/>
      <c r="V23" s="85"/>
      <c r="W23" s="85"/>
      <c r="X23" s="85"/>
    </row>
    <row r="24" spans="1:24" s="71" customFormat="1" ht="11.1" customHeight="1">
      <c r="A24" s="69">
        <f>IF(B24&lt;&gt;"",COUNTA($B$20:B24),"")</f>
        <v>5</v>
      </c>
      <c r="B24" s="78" t="s">
        <v>73</v>
      </c>
      <c r="C24" s="161">
        <v>408995</v>
      </c>
      <c r="D24" s="161">
        <v>35882</v>
      </c>
      <c r="E24" s="161">
        <v>10669</v>
      </c>
      <c r="F24" s="161">
        <v>24616</v>
      </c>
      <c r="G24" s="161">
        <v>1898</v>
      </c>
      <c r="H24" s="161">
        <v>151873</v>
      </c>
      <c r="I24" s="161">
        <v>9080</v>
      </c>
      <c r="J24" s="161">
        <v>142793</v>
      </c>
      <c r="K24" s="161">
        <v>4189</v>
      </c>
      <c r="L24" s="161">
        <v>19756</v>
      </c>
      <c r="M24" s="161">
        <v>11722</v>
      </c>
      <c r="N24" s="161">
        <v>148389</v>
      </c>
      <c r="O24" s="85"/>
      <c r="P24" s="85"/>
      <c r="Q24" s="85"/>
      <c r="R24" s="85"/>
      <c r="S24" s="85"/>
      <c r="T24" s="85"/>
      <c r="U24" s="85"/>
      <c r="V24" s="85"/>
      <c r="W24" s="85"/>
      <c r="X24" s="85"/>
    </row>
    <row r="25" spans="1:24" s="71" customFormat="1" ht="11.1" customHeight="1">
      <c r="A25" s="69">
        <f>IF(B25&lt;&gt;"",COUNTA($B$20:B25),"")</f>
        <v>6</v>
      </c>
      <c r="B25" s="78" t="s">
        <v>74</v>
      </c>
      <c r="C25" s="161">
        <v>249160</v>
      </c>
      <c r="D25" s="161">
        <v>21265</v>
      </c>
      <c r="E25" s="161">
        <v>2123</v>
      </c>
      <c r="F25" s="161">
        <v>11699</v>
      </c>
      <c r="G25" s="161">
        <v>180</v>
      </c>
      <c r="H25" s="161">
        <v>67779</v>
      </c>
      <c r="I25" s="161">
        <v>78</v>
      </c>
      <c r="J25" s="161">
        <v>67701</v>
      </c>
      <c r="K25" s="161">
        <v>236</v>
      </c>
      <c r="L25" s="161">
        <v>1596</v>
      </c>
      <c r="M25" s="161">
        <v>486</v>
      </c>
      <c r="N25" s="161">
        <v>143797</v>
      </c>
      <c r="O25" s="85"/>
      <c r="P25" s="85"/>
      <c r="Q25" s="85"/>
      <c r="R25" s="85"/>
      <c r="S25" s="85"/>
      <c r="T25" s="85"/>
      <c r="U25" s="85"/>
      <c r="V25" s="85"/>
      <c r="W25" s="85"/>
      <c r="X25" s="85"/>
    </row>
    <row r="26" spans="1:24" s="71" customFormat="1" ht="19.149999999999999" customHeight="1">
      <c r="A26" s="70">
        <f>IF(B26&lt;&gt;"",COUNTA($B$20:B26),"")</f>
        <v>7</v>
      </c>
      <c r="B26" s="80" t="s">
        <v>75</v>
      </c>
      <c r="C26" s="162">
        <v>599031</v>
      </c>
      <c r="D26" s="162">
        <v>105420</v>
      </c>
      <c r="E26" s="162">
        <v>44818</v>
      </c>
      <c r="F26" s="162">
        <v>47191</v>
      </c>
      <c r="G26" s="162">
        <v>9732</v>
      </c>
      <c r="H26" s="162">
        <v>284768</v>
      </c>
      <c r="I26" s="162">
        <v>141246</v>
      </c>
      <c r="J26" s="162">
        <v>143522</v>
      </c>
      <c r="K26" s="162">
        <v>11910</v>
      </c>
      <c r="L26" s="162">
        <v>56898</v>
      </c>
      <c r="M26" s="162">
        <v>31338</v>
      </c>
      <c r="N26" s="162">
        <v>6956</v>
      </c>
      <c r="O26" s="85"/>
      <c r="P26" s="85"/>
      <c r="Q26" s="85"/>
      <c r="R26" s="85"/>
      <c r="S26" s="85"/>
      <c r="T26" s="85"/>
      <c r="U26" s="85"/>
      <c r="V26" s="85"/>
      <c r="W26" s="85"/>
      <c r="X26" s="85"/>
    </row>
    <row r="27" spans="1:24" s="71" customFormat="1" ht="21.6" customHeight="1">
      <c r="A27" s="69">
        <f>IF(B27&lt;&gt;"",COUNTA($B$20:B27),"")</f>
        <v>8</v>
      </c>
      <c r="B27" s="79" t="s">
        <v>76</v>
      </c>
      <c r="C27" s="161">
        <v>302857</v>
      </c>
      <c r="D27" s="161">
        <v>13195</v>
      </c>
      <c r="E27" s="161">
        <v>16616</v>
      </c>
      <c r="F27" s="161">
        <v>35565</v>
      </c>
      <c r="G27" s="161">
        <v>17895</v>
      </c>
      <c r="H27" s="161">
        <v>5475</v>
      </c>
      <c r="I27" s="161">
        <v>21</v>
      </c>
      <c r="J27" s="161">
        <v>5454</v>
      </c>
      <c r="K27" s="161">
        <v>3505</v>
      </c>
      <c r="L27" s="161">
        <v>55724</v>
      </c>
      <c r="M27" s="161">
        <v>154883</v>
      </c>
      <c r="N27" s="161" t="s">
        <v>8</v>
      </c>
      <c r="O27" s="85"/>
      <c r="P27" s="85"/>
      <c r="Q27" s="85"/>
      <c r="R27" s="85"/>
      <c r="S27" s="85"/>
      <c r="T27" s="85"/>
      <c r="U27" s="85"/>
      <c r="V27" s="85"/>
      <c r="W27" s="85"/>
      <c r="X27" s="85"/>
    </row>
    <row r="28" spans="1:24" s="71" customFormat="1" ht="11.1" customHeight="1">
      <c r="A28" s="69">
        <f>IF(B28&lt;&gt;"",COUNTA($B$20:B28),"")</f>
        <v>9</v>
      </c>
      <c r="B28" s="78" t="s">
        <v>77</v>
      </c>
      <c r="C28" s="161">
        <v>126211</v>
      </c>
      <c r="D28" s="161">
        <v>7942</v>
      </c>
      <c r="E28" s="161">
        <v>5368</v>
      </c>
      <c r="F28" s="161">
        <v>32188</v>
      </c>
      <c r="G28" s="161">
        <v>17784</v>
      </c>
      <c r="H28" s="161">
        <v>4492</v>
      </c>
      <c r="I28" s="161">
        <v>18</v>
      </c>
      <c r="J28" s="161">
        <v>4474</v>
      </c>
      <c r="K28" s="161">
        <v>3235</v>
      </c>
      <c r="L28" s="161">
        <v>51868</v>
      </c>
      <c r="M28" s="161">
        <v>3333</v>
      </c>
      <c r="N28" s="161" t="s">
        <v>8</v>
      </c>
      <c r="O28" s="85"/>
      <c r="P28" s="85"/>
      <c r="Q28" s="85"/>
      <c r="R28" s="85"/>
      <c r="S28" s="85"/>
      <c r="T28" s="85"/>
      <c r="U28" s="85"/>
      <c r="V28" s="85"/>
      <c r="W28" s="85"/>
      <c r="X28" s="85"/>
    </row>
    <row r="29" spans="1:24" s="71" customFormat="1" ht="11.1" customHeight="1">
      <c r="A29" s="69">
        <f>IF(B29&lt;&gt;"",COUNTA($B$20:B29),"")</f>
        <v>10</v>
      </c>
      <c r="B29" s="78" t="s">
        <v>78</v>
      </c>
      <c r="C29" s="161">
        <v>179</v>
      </c>
      <c r="D29" s="161" t="s">
        <v>8</v>
      </c>
      <c r="E29" s="161" t="s">
        <v>8</v>
      </c>
      <c r="F29" s="161" t="s">
        <v>8</v>
      </c>
      <c r="G29" s="161" t="s">
        <v>8</v>
      </c>
      <c r="H29" s="161" t="s">
        <v>8</v>
      </c>
      <c r="I29" s="161" t="s">
        <v>8</v>
      </c>
      <c r="J29" s="161" t="s">
        <v>8</v>
      </c>
      <c r="K29" s="161" t="s">
        <v>8</v>
      </c>
      <c r="L29" s="161">
        <v>2</v>
      </c>
      <c r="M29" s="161" t="s">
        <v>8</v>
      </c>
      <c r="N29" s="161">
        <v>177</v>
      </c>
      <c r="O29" s="85"/>
      <c r="P29" s="85"/>
      <c r="Q29" s="85"/>
      <c r="R29" s="85"/>
      <c r="S29" s="85"/>
      <c r="T29" s="85"/>
      <c r="U29" s="85"/>
      <c r="V29" s="85"/>
      <c r="W29" s="85"/>
      <c r="X29" s="85"/>
    </row>
    <row r="30" spans="1:24" s="71" customFormat="1" ht="11.1" customHeight="1">
      <c r="A30" s="69">
        <f>IF(B30&lt;&gt;"",COUNTA($B$20:B30),"")</f>
        <v>11</v>
      </c>
      <c r="B30" s="78" t="s">
        <v>79</v>
      </c>
      <c r="C30" s="161">
        <v>15448</v>
      </c>
      <c r="D30" s="161">
        <v>172</v>
      </c>
      <c r="E30" s="161">
        <v>52</v>
      </c>
      <c r="F30" s="161">
        <v>1638</v>
      </c>
      <c r="G30" s="161">
        <v>1923</v>
      </c>
      <c r="H30" s="161">
        <v>3233</v>
      </c>
      <c r="I30" s="161">
        <v>17</v>
      </c>
      <c r="J30" s="161">
        <v>3217</v>
      </c>
      <c r="K30" s="161">
        <v>81</v>
      </c>
      <c r="L30" s="161">
        <v>1202</v>
      </c>
      <c r="M30" s="161">
        <v>133</v>
      </c>
      <c r="N30" s="161">
        <v>7015</v>
      </c>
      <c r="O30" s="85"/>
      <c r="P30" s="85"/>
      <c r="Q30" s="85"/>
      <c r="R30" s="85"/>
      <c r="S30" s="85"/>
      <c r="T30" s="85"/>
      <c r="U30" s="85"/>
      <c r="V30" s="85"/>
      <c r="W30" s="85"/>
      <c r="X30" s="85"/>
    </row>
    <row r="31" spans="1:24" s="71" customFormat="1" ht="11.1" customHeight="1">
      <c r="A31" s="69">
        <f>IF(B31&lt;&gt;"",COUNTA($B$20:B31),"")</f>
        <v>12</v>
      </c>
      <c r="B31" s="78" t="s">
        <v>74</v>
      </c>
      <c r="C31" s="161">
        <v>3062</v>
      </c>
      <c r="D31" s="161" t="s">
        <v>8</v>
      </c>
      <c r="E31" s="161">
        <v>542</v>
      </c>
      <c r="F31" s="161">
        <v>807</v>
      </c>
      <c r="G31" s="161">
        <v>1209</v>
      </c>
      <c r="H31" s="161">
        <v>8</v>
      </c>
      <c r="I31" s="161" t="s">
        <v>8</v>
      </c>
      <c r="J31" s="161">
        <v>8</v>
      </c>
      <c r="K31" s="161">
        <v>3</v>
      </c>
      <c r="L31" s="161">
        <v>311</v>
      </c>
      <c r="M31" s="161">
        <v>5</v>
      </c>
      <c r="N31" s="161">
        <v>177</v>
      </c>
      <c r="O31" s="85"/>
      <c r="P31" s="85"/>
      <c r="Q31" s="85"/>
      <c r="R31" s="85"/>
      <c r="S31" s="85"/>
      <c r="T31" s="85"/>
      <c r="U31" s="85"/>
      <c r="V31" s="85"/>
      <c r="W31" s="85"/>
      <c r="X31" s="85"/>
    </row>
    <row r="32" spans="1:24" s="71" customFormat="1" ht="19.149999999999999" customHeight="1">
      <c r="A32" s="70">
        <f>IF(B32&lt;&gt;"",COUNTA($B$20:B32),"")</f>
        <v>13</v>
      </c>
      <c r="B32" s="80" t="s">
        <v>80</v>
      </c>
      <c r="C32" s="162">
        <v>315422</v>
      </c>
      <c r="D32" s="162">
        <v>13367</v>
      </c>
      <c r="E32" s="162">
        <v>16126</v>
      </c>
      <c r="F32" s="162">
        <v>36396</v>
      </c>
      <c r="G32" s="162">
        <v>18609</v>
      </c>
      <c r="H32" s="162">
        <v>8700</v>
      </c>
      <c r="I32" s="162">
        <v>38</v>
      </c>
      <c r="J32" s="162">
        <v>8663</v>
      </c>
      <c r="K32" s="162">
        <v>3583</v>
      </c>
      <c r="L32" s="162">
        <v>56616</v>
      </c>
      <c r="M32" s="162">
        <v>155011</v>
      </c>
      <c r="N32" s="162">
        <v>7015</v>
      </c>
      <c r="O32" s="85"/>
      <c r="P32" s="85"/>
      <c r="Q32" s="85"/>
      <c r="R32" s="85"/>
      <c r="S32" s="85"/>
      <c r="T32" s="85"/>
      <c r="U32" s="85"/>
      <c r="V32" s="85"/>
      <c r="W32" s="85"/>
      <c r="X32" s="85"/>
    </row>
    <row r="33" spans="1:24" s="71" customFormat="1" ht="19.149999999999999" customHeight="1">
      <c r="A33" s="70">
        <f>IF(B33&lt;&gt;"",COUNTA($B$20:B33),"")</f>
        <v>14</v>
      </c>
      <c r="B33" s="80" t="s">
        <v>81</v>
      </c>
      <c r="C33" s="162">
        <v>914454</v>
      </c>
      <c r="D33" s="162">
        <v>118786</v>
      </c>
      <c r="E33" s="162">
        <v>60944</v>
      </c>
      <c r="F33" s="162">
        <v>83587</v>
      </c>
      <c r="G33" s="162">
        <v>28341</v>
      </c>
      <c r="H33" s="162">
        <v>293469</v>
      </c>
      <c r="I33" s="162">
        <v>141284</v>
      </c>
      <c r="J33" s="162">
        <v>152185</v>
      </c>
      <c r="K33" s="162">
        <v>15493</v>
      </c>
      <c r="L33" s="162">
        <v>113514</v>
      </c>
      <c r="M33" s="162">
        <v>186349</v>
      </c>
      <c r="N33" s="162">
        <v>13971</v>
      </c>
      <c r="O33" s="85"/>
      <c r="P33" s="85"/>
      <c r="Q33" s="85"/>
      <c r="R33" s="85"/>
      <c r="S33" s="85"/>
      <c r="T33" s="85"/>
      <c r="U33" s="85"/>
      <c r="V33" s="85"/>
      <c r="W33" s="85"/>
      <c r="X33" s="85"/>
    </row>
    <row r="34" spans="1:24" s="71" customFormat="1" ht="11.1" customHeight="1">
      <c r="A34" s="69">
        <f>IF(B34&lt;&gt;"",COUNTA($B$20:B34),"")</f>
        <v>15</v>
      </c>
      <c r="B34" s="78" t="s">
        <v>82</v>
      </c>
      <c r="C34" s="161">
        <v>195526</v>
      </c>
      <c r="D34" s="161" t="s">
        <v>8</v>
      </c>
      <c r="E34" s="161" t="s">
        <v>8</v>
      </c>
      <c r="F34" s="161" t="s">
        <v>8</v>
      </c>
      <c r="G34" s="161" t="s">
        <v>8</v>
      </c>
      <c r="H34" s="161" t="s">
        <v>8</v>
      </c>
      <c r="I34" s="161" t="s">
        <v>8</v>
      </c>
      <c r="J34" s="161" t="s">
        <v>8</v>
      </c>
      <c r="K34" s="161" t="s">
        <v>8</v>
      </c>
      <c r="L34" s="161" t="s">
        <v>8</v>
      </c>
      <c r="M34" s="161" t="s">
        <v>8</v>
      </c>
      <c r="N34" s="161">
        <v>195526</v>
      </c>
      <c r="O34" s="85"/>
      <c r="P34" s="85"/>
      <c r="Q34" s="85"/>
      <c r="R34" s="85"/>
      <c r="S34" s="85"/>
      <c r="T34" s="85"/>
      <c r="U34" s="85"/>
      <c r="V34" s="85"/>
      <c r="W34" s="85"/>
      <c r="X34" s="85"/>
    </row>
    <row r="35" spans="1:24" s="71" customFormat="1" ht="11.1" customHeight="1">
      <c r="A35" s="69">
        <f>IF(B35&lt;&gt;"",COUNTA($B$20:B35),"")</f>
        <v>16</v>
      </c>
      <c r="B35" s="78" t="s">
        <v>83</v>
      </c>
      <c r="C35" s="161">
        <v>73498</v>
      </c>
      <c r="D35" s="161" t="s">
        <v>8</v>
      </c>
      <c r="E35" s="161" t="s">
        <v>8</v>
      </c>
      <c r="F35" s="161" t="s">
        <v>8</v>
      </c>
      <c r="G35" s="161" t="s">
        <v>8</v>
      </c>
      <c r="H35" s="161" t="s">
        <v>8</v>
      </c>
      <c r="I35" s="161" t="s">
        <v>8</v>
      </c>
      <c r="J35" s="161" t="s">
        <v>8</v>
      </c>
      <c r="K35" s="161" t="s">
        <v>8</v>
      </c>
      <c r="L35" s="161" t="s">
        <v>8</v>
      </c>
      <c r="M35" s="161" t="s">
        <v>8</v>
      </c>
      <c r="N35" s="161">
        <v>73498</v>
      </c>
      <c r="O35" s="85"/>
      <c r="P35" s="85"/>
      <c r="Q35" s="85"/>
      <c r="R35" s="85"/>
      <c r="S35" s="85"/>
      <c r="T35" s="85"/>
      <c r="U35" s="85"/>
      <c r="V35" s="85"/>
      <c r="W35" s="85"/>
      <c r="X35" s="85"/>
    </row>
    <row r="36" spans="1:24" s="71" customFormat="1" ht="11.1" customHeight="1">
      <c r="A36" s="69">
        <f>IF(B36&lt;&gt;"",COUNTA($B$20:B36),"")</f>
        <v>17</v>
      </c>
      <c r="B36" s="78" t="s">
        <v>99</v>
      </c>
      <c r="C36" s="161">
        <v>80190</v>
      </c>
      <c r="D36" s="161" t="s">
        <v>8</v>
      </c>
      <c r="E36" s="161" t="s">
        <v>8</v>
      </c>
      <c r="F36" s="161" t="s">
        <v>8</v>
      </c>
      <c r="G36" s="161" t="s">
        <v>8</v>
      </c>
      <c r="H36" s="161" t="s">
        <v>8</v>
      </c>
      <c r="I36" s="161" t="s">
        <v>8</v>
      </c>
      <c r="J36" s="161" t="s">
        <v>8</v>
      </c>
      <c r="K36" s="161" t="s">
        <v>8</v>
      </c>
      <c r="L36" s="161" t="s">
        <v>8</v>
      </c>
      <c r="M36" s="161" t="s">
        <v>8</v>
      </c>
      <c r="N36" s="161">
        <v>80190</v>
      </c>
      <c r="O36" s="85"/>
      <c r="P36" s="85"/>
      <c r="Q36" s="85"/>
      <c r="R36" s="85"/>
      <c r="S36" s="85"/>
      <c r="T36" s="85"/>
      <c r="U36" s="85"/>
      <c r="V36" s="85"/>
      <c r="W36" s="85"/>
      <c r="X36" s="85"/>
    </row>
    <row r="37" spans="1:24" s="71" customFormat="1" ht="11.1" customHeight="1">
      <c r="A37" s="69">
        <f>IF(B37&lt;&gt;"",COUNTA($B$20:B37),"")</f>
        <v>18</v>
      </c>
      <c r="B37" s="78" t="s">
        <v>100</v>
      </c>
      <c r="C37" s="161">
        <v>27820</v>
      </c>
      <c r="D37" s="161" t="s">
        <v>8</v>
      </c>
      <c r="E37" s="161" t="s">
        <v>8</v>
      </c>
      <c r="F37" s="161" t="s">
        <v>8</v>
      </c>
      <c r="G37" s="161" t="s">
        <v>8</v>
      </c>
      <c r="H37" s="161" t="s">
        <v>8</v>
      </c>
      <c r="I37" s="161" t="s">
        <v>8</v>
      </c>
      <c r="J37" s="161" t="s">
        <v>8</v>
      </c>
      <c r="K37" s="161" t="s">
        <v>8</v>
      </c>
      <c r="L37" s="161" t="s">
        <v>8</v>
      </c>
      <c r="M37" s="161" t="s">
        <v>8</v>
      </c>
      <c r="N37" s="161">
        <v>27820</v>
      </c>
      <c r="O37" s="85"/>
      <c r="P37" s="85"/>
      <c r="Q37" s="85"/>
      <c r="R37" s="85"/>
      <c r="S37" s="85"/>
      <c r="T37" s="85"/>
      <c r="U37" s="85"/>
      <c r="V37" s="85"/>
      <c r="W37" s="85"/>
      <c r="X37" s="85"/>
    </row>
    <row r="38" spans="1:24" s="71" customFormat="1" ht="11.1" customHeight="1">
      <c r="A38" s="69">
        <f>IF(B38&lt;&gt;"",COUNTA($B$20:B38),"")</f>
        <v>19</v>
      </c>
      <c r="B38" s="78" t="s">
        <v>27</v>
      </c>
      <c r="C38" s="161">
        <v>110949</v>
      </c>
      <c r="D38" s="161" t="s">
        <v>8</v>
      </c>
      <c r="E38" s="161" t="s">
        <v>8</v>
      </c>
      <c r="F38" s="161" t="s">
        <v>8</v>
      </c>
      <c r="G38" s="161" t="s">
        <v>8</v>
      </c>
      <c r="H38" s="161" t="s">
        <v>8</v>
      </c>
      <c r="I38" s="161" t="s">
        <v>8</v>
      </c>
      <c r="J38" s="161" t="s">
        <v>8</v>
      </c>
      <c r="K38" s="161" t="s">
        <v>8</v>
      </c>
      <c r="L38" s="161" t="s">
        <v>8</v>
      </c>
      <c r="M38" s="161" t="s">
        <v>8</v>
      </c>
      <c r="N38" s="161">
        <v>110949</v>
      </c>
      <c r="O38" s="85"/>
      <c r="P38" s="85"/>
      <c r="Q38" s="85"/>
      <c r="R38" s="85"/>
      <c r="S38" s="85"/>
      <c r="T38" s="85"/>
      <c r="U38" s="85"/>
      <c r="V38" s="85"/>
      <c r="W38" s="85"/>
      <c r="X38" s="85"/>
    </row>
    <row r="39" spans="1:24" s="71" customFormat="1" ht="21.6" customHeight="1">
      <c r="A39" s="69">
        <f>IF(B39&lt;&gt;"",COUNTA($B$20:B39),"")</f>
        <v>20</v>
      </c>
      <c r="B39" s="79" t="s">
        <v>84</v>
      </c>
      <c r="C39" s="161">
        <v>49990</v>
      </c>
      <c r="D39" s="161" t="s">
        <v>8</v>
      </c>
      <c r="E39" s="161" t="s">
        <v>8</v>
      </c>
      <c r="F39" s="161" t="s">
        <v>8</v>
      </c>
      <c r="G39" s="161" t="s">
        <v>8</v>
      </c>
      <c r="H39" s="161" t="s">
        <v>8</v>
      </c>
      <c r="I39" s="161" t="s">
        <v>8</v>
      </c>
      <c r="J39" s="161" t="s">
        <v>8</v>
      </c>
      <c r="K39" s="161" t="s">
        <v>8</v>
      </c>
      <c r="L39" s="161" t="s">
        <v>8</v>
      </c>
      <c r="M39" s="161" t="s">
        <v>8</v>
      </c>
      <c r="N39" s="161">
        <v>49990</v>
      </c>
      <c r="O39" s="85"/>
      <c r="P39" s="85"/>
      <c r="Q39" s="85"/>
      <c r="R39" s="85"/>
      <c r="S39" s="85"/>
      <c r="T39" s="85"/>
      <c r="U39" s="85"/>
      <c r="V39" s="85"/>
      <c r="W39" s="85"/>
      <c r="X39" s="85"/>
    </row>
    <row r="40" spans="1:24" s="71" customFormat="1" ht="21.6" customHeight="1">
      <c r="A40" s="69">
        <f>IF(B40&lt;&gt;"",COUNTA($B$20:B40),"")</f>
        <v>21</v>
      </c>
      <c r="B40" s="79" t="s">
        <v>85</v>
      </c>
      <c r="C40" s="161">
        <v>140730</v>
      </c>
      <c r="D40" s="161">
        <v>243</v>
      </c>
      <c r="E40" s="161">
        <v>4292</v>
      </c>
      <c r="F40" s="161">
        <v>3080</v>
      </c>
      <c r="G40" s="161">
        <v>753</v>
      </c>
      <c r="H40" s="161">
        <v>126022</v>
      </c>
      <c r="I40" s="161">
        <v>63249</v>
      </c>
      <c r="J40" s="161">
        <v>62773</v>
      </c>
      <c r="K40" s="161">
        <v>438</v>
      </c>
      <c r="L40" s="161">
        <v>3442</v>
      </c>
      <c r="M40" s="161">
        <v>2460</v>
      </c>
      <c r="N40" s="161" t="s">
        <v>8</v>
      </c>
      <c r="O40" s="85"/>
      <c r="P40" s="85"/>
      <c r="Q40" s="85"/>
      <c r="R40" s="85"/>
      <c r="S40" s="85"/>
      <c r="T40" s="85"/>
      <c r="U40" s="85"/>
      <c r="V40" s="85"/>
      <c r="W40" s="85"/>
      <c r="X40" s="85"/>
    </row>
    <row r="41" spans="1:24" s="71" customFormat="1" ht="21.6" customHeight="1">
      <c r="A41" s="69">
        <f>IF(B41&lt;&gt;"",COUNTA($B$20:B41),"")</f>
        <v>22</v>
      </c>
      <c r="B41" s="79" t="s">
        <v>86</v>
      </c>
      <c r="C41" s="161">
        <v>15597</v>
      </c>
      <c r="D41" s="161">
        <v>373</v>
      </c>
      <c r="E41" s="161">
        <v>49</v>
      </c>
      <c r="F41" s="161">
        <v>14</v>
      </c>
      <c r="G41" s="161">
        <v>30</v>
      </c>
      <c r="H41" s="161">
        <v>14666</v>
      </c>
      <c r="I41" s="161">
        <v>14328</v>
      </c>
      <c r="J41" s="161">
        <v>337</v>
      </c>
      <c r="K41" s="161">
        <v>102</v>
      </c>
      <c r="L41" s="161">
        <v>2</v>
      </c>
      <c r="M41" s="161">
        <v>361</v>
      </c>
      <c r="N41" s="161" t="s">
        <v>8</v>
      </c>
      <c r="O41" s="85"/>
      <c r="P41" s="85"/>
      <c r="Q41" s="85"/>
      <c r="R41" s="85"/>
      <c r="S41" s="85"/>
      <c r="T41" s="85"/>
      <c r="U41" s="85"/>
      <c r="V41" s="85"/>
      <c r="W41" s="85"/>
      <c r="X41" s="85"/>
    </row>
    <row r="42" spans="1:24" s="71" customFormat="1" ht="11.1" customHeight="1">
      <c r="A42" s="69">
        <f>IF(B42&lt;&gt;"",COUNTA($B$20:B42),"")</f>
        <v>23</v>
      </c>
      <c r="B42" s="78" t="s">
        <v>87</v>
      </c>
      <c r="C42" s="161">
        <v>28601</v>
      </c>
      <c r="D42" s="161">
        <v>583</v>
      </c>
      <c r="E42" s="161">
        <v>8377</v>
      </c>
      <c r="F42" s="161">
        <v>507</v>
      </c>
      <c r="G42" s="161">
        <v>1239</v>
      </c>
      <c r="H42" s="161">
        <v>477</v>
      </c>
      <c r="I42" s="161">
        <v>13</v>
      </c>
      <c r="J42" s="161">
        <v>465</v>
      </c>
      <c r="K42" s="161">
        <v>1307</v>
      </c>
      <c r="L42" s="161">
        <v>6226</v>
      </c>
      <c r="M42" s="161">
        <v>9883</v>
      </c>
      <c r="N42" s="161" t="s">
        <v>8</v>
      </c>
      <c r="O42" s="85"/>
      <c r="P42" s="85"/>
      <c r="Q42" s="85"/>
      <c r="R42" s="85"/>
      <c r="S42" s="85"/>
      <c r="T42" s="85"/>
      <c r="U42" s="85"/>
      <c r="V42" s="85"/>
      <c r="W42" s="85"/>
      <c r="X42" s="85"/>
    </row>
    <row r="43" spans="1:24" s="71" customFormat="1" ht="11.1" customHeight="1">
      <c r="A43" s="69">
        <f>IF(B43&lt;&gt;"",COUNTA($B$20:B43),"")</f>
        <v>24</v>
      </c>
      <c r="B43" s="78" t="s">
        <v>88</v>
      </c>
      <c r="C43" s="161">
        <v>346939</v>
      </c>
      <c r="D43" s="161">
        <v>40229</v>
      </c>
      <c r="E43" s="161">
        <v>14372</v>
      </c>
      <c r="F43" s="161">
        <v>12660</v>
      </c>
      <c r="G43" s="161">
        <v>724</v>
      </c>
      <c r="H43" s="161">
        <v>112133</v>
      </c>
      <c r="I43" s="161">
        <v>39638</v>
      </c>
      <c r="J43" s="161">
        <v>72495</v>
      </c>
      <c r="K43" s="161">
        <v>820</v>
      </c>
      <c r="L43" s="161">
        <v>4945</v>
      </c>
      <c r="M43" s="161">
        <v>12175</v>
      </c>
      <c r="N43" s="161">
        <v>148881</v>
      </c>
      <c r="O43" s="85"/>
      <c r="P43" s="85"/>
      <c r="Q43" s="85"/>
      <c r="R43" s="85"/>
      <c r="S43" s="85"/>
      <c r="T43" s="85"/>
      <c r="U43" s="85"/>
      <c r="V43" s="85"/>
      <c r="W43" s="85"/>
      <c r="X43" s="85"/>
    </row>
    <row r="44" spans="1:24" s="71" customFormat="1" ht="11.1" customHeight="1">
      <c r="A44" s="69">
        <f>IF(B44&lt;&gt;"",COUNTA($B$20:B44),"")</f>
        <v>25</v>
      </c>
      <c r="B44" s="78" t="s">
        <v>74</v>
      </c>
      <c r="C44" s="161">
        <v>249160</v>
      </c>
      <c r="D44" s="161">
        <v>21265</v>
      </c>
      <c r="E44" s="161">
        <v>2123</v>
      </c>
      <c r="F44" s="161">
        <v>11699</v>
      </c>
      <c r="G44" s="161">
        <v>180</v>
      </c>
      <c r="H44" s="161">
        <v>67779</v>
      </c>
      <c r="I44" s="161">
        <v>78</v>
      </c>
      <c r="J44" s="161">
        <v>67701</v>
      </c>
      <c r="K44" s="161">
        <v>236</v>
      </c>
      <c r="L44" s="161">
        <v>1596</v>
      </c>
      <c r="M44" s="161">
        <v>486</v>
      </c>
      <c r="N44" s="161">
        <v>143797</v>
      </c>
      <c r="O44" s="85"/>
      <c r="P44" s="85"/>
      <c r="Q44" s="85"/>
      <c r="R44" s="85"/>
      <c r="S44" s="85"/>
      <c r="T44" s="85"/>
      <c r="U44" s="85"/>
      <c r="V44" s="85"/>
      <c r="W44" s="85"/>
      <c r="X44" s="85"/>
    </row>
    <row r="45" spans="1:24" s="71" customFormat="1" ht="19.149999999999999" customHeight="1">
      <c r="A45" s="70">
        <f>IF(B45&lt;&gt;"",COUNTA($B$20:B45),"")</f>
        <v>26</v>
      </c>
      <c r="B45" s="80" t="s">
        <v>89</v>
      </c>
      <c r="C45" s="162">
        <v>639171</v>
      </c>
      <c r="D45" s="162">
        <v>20164</v>
      </c>
      <c r="E45" s="162">
        <v>24968</v>
      </c>
      <c r="F45" s="162">
        <v>4562</v>
      </c>
      <c r="G45" s="162">
        <v>2567</v>
      </c>
      <c r="H45" s="162">
        <v>185520</v>
      </c>
      <c r="I45" s="162">
        <v>117150</v>
      </c>
      <c r="J45" s="162">
        <v>68370</v>
      </c>
      <c r="K45" s="162">
        <v>2430</v>
      </c>
      <c r="L45" s="162">
        <v>13019</v>
      </c>
      <c r="M45" s="162">
        <v>24392</v>
      </c>
      <c r="N45" s="162">
        <v>361549</v>
      </c>
      <c r="O45" s="85"/>
      <c r="P45" s="85"/>
      <c r="Q45" s="85"/>
      <c r="R45" s="85"/>
      <c r="S45" s="85"/>
      <c r="T45" s="85"/>
      <c r="U45" s="85"/>
      <c r="V45" s="85"/>
      <c r="W45" s="85"/>
      <c r="X45" s="85"/>
    </row>
    <row r="46" spans="1:24" s="87" customFormat="1" ht="11.1" customHeight="1">
      <c r="A46" s="69">
        <f>IF(B46&lt;&gt;"",COUNTA($B$20:B46),"")</f>
        <v>27</v>
      </c>
      <c r="B46" s="78" t="s">
        <v>90</v>
      </c>
      <c r="C46" s="161">
        <v>137392</v>
      </c>
      <c r="D46" s="161">
        <v>4681</v>
      </c>
      <c r="E46" s="161">
        <v>9593</v>
      </c>
      <c r="F46" s="161">
        <v>14099</v>
      </c>
      <c r="G46" s="161">
        <v>8128</v>
      </c>
      <c r="H46" s="161">
        <v>4460</v>
      </c>
      <c r="I46" s="161">
        <v>13</v>
      </c>
      <c r="J46" s="161">
        <v>4447</v>
      </c>
      <c r="K46" s="161">
        <v>1566</v>
      </c>
      <c r="L46" s="161">
        <v>17039</v>
      </c>
      <c r="M46" s="161">
        <v>48121</v>
      </c>
      <c r="N46" s="161">
        <v>29706</v>
      </c>
      <c r="O46" s="86"/>
      <c r="P46" s="86"/>
      <c r="Q46" s="86"/>
      <c r="R46" s="86"/>
      <c r="S46" s="86"/>
      <c r="T46" s="86"/>
      <c r="U46" s="86"/>
      <c r="V46" s="86"/>
      <c r="W46" s="86"/>
      <c r="X46" s="86"/>
    </row>
    <row r="47" spans="1:24" s="87" customFormat="1" ht="11.1" customHeight="1">
      <c r="A47" s="69">
        <f>IF(B47&lt;&gt;"",COUNTA($B$20:B47),"")</f>
        <v>28</v>
      </c>
      <c r="B47" s="78" t="s">
        <v>91</v>
      </c>
      <c r="C47" s="161" t="s">
        <v>8</v>
      </c>
      <c r="D47" s="161" t="s">
        <v>8</v>
      </c>
      <c r="E47" s="161" t="s">
        <v>8</v>
      </c>
      <c r="F47" s="161" t="s">
        <v>8</v>
      </c>
      <c r="G47" s="161" t="s">
        <v>8</v>
      </c>
      <c r="H47" s="161" t="s">
        <v>8</v>
      </c>
      <c r="I47" s="161" t="s">
        <v>8</v>
      </c>
      <c r="J47" s="161" t="s">
        <v>8</v>
      </c>
      <c r="K47" s="161" t="s">
        <v>8</v>
      </c>
      <c r="L47" s="161" t="s">
        <v>8</v>
      </c>
      <c r="M47" s="161" t="s">
        <v>8</v>
      </c>
      <c r="N47" s="161" t="s">
        <v>8</v>
      </c>
      <c r="O47" s="86"/>
      <c r="P47" s="86"/>
      <c r="Q47" s="86"/>
      <c r="R47" s="86"/>
      <c r="S47" s="86"/>
      <c r="T47" s="86"/>
      <c r="U47" s="86"/>
      <c r="V47" s="86"/>
      <c r="W47" s="86"/>
      <c r="X47" s="86"/>
    </row>
    <row r="48" spans="1:24" s="87" customFormat="1" ht="11.1" customHeight="1">
      <c r="A48" s="69">
        <f>IF(B48&lt;&gt;"",COUNTA($B$20:B48),"")</f>
        <v>29</v>
      </c>
      <c r="B48" s="78" t="s">
        <v>92</v>
      </c>
      <c r="C48" s="161">
        <v>111483</v>
      </c>
      <c r="D48" s="161">
        <v>8920</v>
      </c>
      <c r="E48" s="161">
        <v>882</v>
      </c>
      <c r="F48" s="161">
        <v>916</v>
      </c>
      <c r="G48" s="161">
        <v>1272</v>
      </c>
      <c r="H48" s="161">
        <v>162</v>
      </c>
      <c r="I48" s="161">
        <v>5</v>
      </c>
      <c r="J48" s="161">
        <v>157</v>
      </c>
      <c r="K48" s="161">
        <v>173</v>
      </c>
      <c r="L48" s="161">
        <v>8891</v>
      </c>
      <c r="M48" s="161">
        <v>89264</v>
      </c>
      <c r="N48" s="161">
        <v>1002</v>
      </c>
      <c r="O48" s="86"/>
      <c r="P48" s="86"/>
      <c r="Q48" s="86"/>
      <c r="R48" s="86"/>
      <c r="S48" s="86"/>
      <c r="T48" s="86"/>
      <c r="U48" s="86"/>
      <c r="V48" s="86"/>
      <c r="W48" s="86"/>
      <c r="X48" s="86"/>
    </row>
    <row r="49" spans="1:24" s="87" customFormat="1" ht="11.1" customHeight="1">
      <c r="A49" s="69">
        <f>IF(B49&lt;&gt;"",COUNTA($B$20:B49),"")</f>
        <v>30</v>
      </c>
      <c r="B49" s="78" t="s">
        <v>74</v>
      </c>
      <c r="C49" s="161">
        <v>3062</v>
      </c>
      <c r="D49" s="161" t="s">
        <v>8</v>
      </c>
      <c r="E49" s="161">
        <v>542</v>
      </c>
      <c r="F49" s="161">
        <v>807</v>
      </c>
      <c r="G49" s="161">
        <v>1209</v>
      </c>
      <c r="H49" s="161">
        <v>8</v>
      </c>
      <c r="I49" s="161" t="s">
        <v>8</v>
      </c>
      <c r="J49" s="161">
        <v>8</v>
      </c>
      <c r="K49" s="161">
        <v>3</v>
      </c>
      <c r="L49" s="161">
        <v>311</v>
      </c>
      <c r="M49" s="161">
        <v>5</v>
      </c>
      <c r="N49" s="161">
        <v>177</v>
      </c>
      <c r="O49" s="86"/>
      <c r="P49" s="86"/>
      <c r="Q49" s="86"/>
      <c r="R49" s="86"/>
      <c r="S49" s="86"/>
      <c r="T49" s="86"/>
      <c r="U49" s="86"/>
      <c r="V49" s="86"/>
      <c r="W49" s="86"/>
      <c r="X49" s="86"/>
    </row>
    <row r="50" spans="1:24" s="71" customFormat="1" ht="19.149999999999999" customHeight="1">
      <c r="A50" s="70">
        <f>IF(B50&lt;&gt;"",COUNTA($B$20:B50),"")</f>
        <v>31</v>
      </c>
      <c r="B50" s="80" t="s">
        <v>93</v>
      </c>
      <c r="C50" s="162">
        <v>245813</v>
      </c>
      <c r="D50" s="162">
        <v>13601</v>
      </c>
      <c r="E50" s="162">
        <v>9932</v>
      </c>
      <c r="F50" s="162">
        <v>14208</v>
      </c>
      <c r="G50" s="162">
        <v>8191</v>
      </c>
      <c r="H50" s="162">
        <v>4614</v>
      </c>
      <c r="I50" s="162">
        <v>18</v>
      </c>
      <c r="J50" s="162">
        <v>4596</v>
      </c>
      <c r="K50" s="162">
        <v>1736</v>
      </c>
      <c r="L50" s="162">
        <v>25618</v>
      </c>
      <c r="M50" s="162">
        <v>137380</v>
      </c>
      <c r="N50" s="162">
        <v>30531</v>
      </c>
      <c r="O50" s="85"/>
      <c r="P50" s="85"/>
      <c r="Q50" s="85"/>
      <c r="R50" s="85"/>
      <c r="S50" s="85"/>
      <c r="T50" s="85"/>
      <c r="U50" s="85"/>
      <c r="V50" s="85"/>
      <c r="W50" s="85"/>
      <c r="X50" s="85"/>
    </row>
    <row r="51" spans="1:24" s="71" customFormat="1" ht="19.149999999999999" customHeight="1">
      <c r="A51" s="70">
        <f>IF(B51&lt;&gt;"",COUNTA($B$20:B51),"")</f>
        <v>32</v>
      </c>
      <c r="B51" s="80" t="s">
        <v>94</v>
      </c>
      <c r="C51" s="162">
        <v>884984</v>
      </c>
      <c r="D51" s="162">
        <v>33765</v>
      </c>
      <c r="E51" s="162">
        <v>34900</v>
      </c>
      <c r="F51" s="162">
        <v>18771</v>
      </c>
      <c r="G51" s="162">
        <v>10758</v>
      </c>
      <c r="H51" s="162">
        <v>190134</v>
      </c>
      <c r="I51" s="162">
        <v>117168</v>
      </c>
      <c r="J51" s="162">
        <v>72966</v>
      </c>
      <c r="K51" s="162">
        <v>4166</v>
      </c>
      <c r="L51" s="162">
        <v>38637</v>
      </c>
      <c r="M51" s="162">
        <v>161773</v>
      </c>
      <c r="N51" s="162">
        <v>392080</v>
      </c>
      <c r="O51" s="85"/>
      <c r="P51" s="85"/>
      <c r="Q51" s="85"/>
      <c r="R51" s="85"/>
      <c r="S51" s="85"/>
      <c r="T51" s="85"/>
      <c r="U51" s="85"/>
      <c r="V51" s="85"/>
      <c r="W51" s="85"/>
      <c r="X51" s="85"/>
    </row>
    <row r="52" spans="1:24" s="71" customFormat="1" ht="19.149999999999999" customHeight="1">
      <c r="A52" s="70">
        <f>IF(B52&lt;&gt;"",COUNTA($B$20:B52),"")</f>
        <v>33</v>
      </c>
      <c r="B52" s="80" t="s">
        <v>95</v>
      </c>
      <c r="C52" s="162">
        <v>-29469</v>
      </c>
      <c r="D52" s="162">
        <v>-85021</v>
      </c>
      <c r="E52" s="162">
        <v>-26044</v>
      </c>
      <c r="F52" s="162">
        <v>-64816</v>
      </c>
      <c r="G52" s="162">
        <v>-17583</v>
      </c>
      <c r="H52" s="162">
        <v>-103334</v>
      </c>
      <c r="I52" s="162">
        <v>-24116</v>
      </c>
      <c r="J52" s="162">
        <v>-79219</v>
      </c>
      <c r="K52" s="162">
        <v>-11326</v>
      </c>
      <c r="L52" s="162">
        <v>-74877</v>
      </c>
      <c r="M52" s="162">
        <v>-24576</v>
      </c>
      <c r="N52" s="162">
        <v>378109</v>
      </c>
      <c r="O52" s="85"/>
      <c r="P52" s="85"/>
      <c r="Q52" s="85"/>
      <c r="R52" s="85"/>
      <c r="S52" s="85"/>
      <c r="T52" s="85"/>
      <c r="U52" s="85"/>
      <c r="V52" s="85"/>
      <c r="W52" s="85"/>
      <c r="X52" s="85"/>
    </row>
    <row r="53" spans="1:24" s="87" customFormat="1" ht="24.95" customHeight="1">
      <c r="A53" s="69">
        <f>IF(B53&lt;&gt;"",COUNTA($B$20:B53),"")</f>
        <v>34</v>
      </c>
      <c r="B53" s="81" t="s">
        <v>96</v>
      </c>
      <c r="C53" s="163">
        <v>40140</v>
      </c>
      <c r="D53" s="163">
        <v>-85256</v>
      </c>
      <c r="E53" s="163">
        <v>-19851</v>
      </c>
      <c r="F53" s="163">
        <v>-42628</v>
      </c>
      <c r="G53" s="163">
        <v>-7165</v>
      </c>
      <c r="H53" s="163">
        <v>-99248</v>
      </c>
      <c r="I53" s="163">
        <v>-24096</v>
      </c>
      <c r="J53" s="163">
        <v>-75152</v>
      </c>
      <c r="K53" s="163">
        <v>-9479</v>
      </c>
      <c r="L53" s="163">
        <v>-43879</v>
      </c>
      <c r="M53" s="163">
        <v>-6946</v>
      </c>
      <c r="N53" s="163">
        <v>354593</v>
      </c>
      <c r="O53" s="86"/>
      <c r="P53" s="86"/>
      <c r="Q53" s="86"/>
      <c r="R53" s="86"/>
      <c r="S53" s="86"/>
      <c r="T53" s="86"/>
      <c r="U53" s="86"/>
      <c r="V53" s="86"/>
      <c r="W53" s="86"/>
      <c r="X53" s="86"/>
    </row>
    <row r="54" spans="1:24" s="87" customFormat="1" ht="15" customHeight="1">
      <c r="A54" s="69">
        <f>IF(B54&lt;&gt;"",COUNTA($B$20:B54),"")</f>
        <v>35</v>
      </c>
      <c r="B54" s="78" t="s">
        <v>97</v>
      </c>
      <c r="C54" s="161">
        <v>50292</v>
      </c>
      <c r="D54" s="161">
        <v>451</v>
      </c>
      <c r="E54" s="161">
        <v>160</v>
      </c>
      <c r="F54" s="161">
        <v>2924</v>
      </c>
      <c r="G54" s="161" t="s">
        <v>8</v>
      </c>
      <c r="H54" s="161" t="s">
        <v>8</v>
      </c>
      <c r="I54" s="161" t="s">
        <v>8</v>
      </c>
      <c r="J54" s="161" t="s">
        <v>8</v>
      </c>
      <c r="K54" s="161" t="s">
        <v>8</v>
      </c>
      <c r="L54" s="161" t="s">
        <v>8</v>
      </c>
      <c r="M54" s="161" t="s">
        <v>8</v>
      </c>
      <c r="N54" s="161">
        <v>46757</v>
      </c>
      <c r="O54" s="86"/>
      <c r="P54" s="86"/>
      <c r="Q54" s="86"/>
      <c r="R54" s="86"/>
      <c r="S54" s="86"/>
      <c r="T54" s="86"/>
      <c r="U54" s="86"/>
      <c r="V54" s="86"/>
      <c r="W54" s="86"/>
      <c r="X54" s="86"/>
    </row>
    <row r="55" spans="1:24" ht="11.1" customHeight="1">
      <c r="A55" s="69">
        <f>IF(B55&lt;&gt;"",COUNTA($B$20:B55),"")</f>
        <v>36</v>
      </c>
      <c r="B55" s="78" t="s">
        <v>98</v>
      </c>
      <c r="C55" s="161">
        <v>19220</v>
      </c>
      <c r="D55" s="161">
        <v>70</v>
      </c>
      <c r="E55" s="161">
        <v>7</v>
      </c>
      <c r="F55" s="161">
        <v>173</v>
      </c>
      <c r="G55" s="161" t="s">
        <v>8</v>
      </c>
      <c r="H55" s="161">
        <v>88</v>
      </c>
      <c r="I55" s="161" t="s">
        <v>8</v>
      </c>
      <c r="J55" s="161">
        <v>88</v>
      </c>
      <c r="K55" s="161" t="s">
        <v>8</v>
      </c>
      <c r="L55" s="161" t="s">
        <v>8</v>
      </c>
      <c r="M55" s="161">
        <v>24</v>
      </c>
      <c r="N55" s="161">
        <v>18858</v>
      </c>
    </row>
    <row r="56" spans="1:24" s="74" customFormat="1" ht="20.100000000000001" customHeight="1">
      <c r="A56" s="69" t="str">
        <f>IF(B56&lt;&gt;"",COUNTA($B$20:B56),"")</f>
        <v/>
      </c>
      <c r="B56" s="78"/>
      <c r="C56" s="229" t="s">
        <v>53</v>
      </c>
      <c r="D56" s="230"/>
      <c r="E56" s="230"/>
      <c r="F56" s="230"/>
      <c r="G56" s="230"/>
      <c r="H56" s="230" t="s">
        <v>53</v>
      </c>
      <c r="I56" s="230"/>
      <c r="J56" s="230"/>
      <c r="K56" s="230"/>
      <c r="L56" s="230"/>
      <c r="M56" s="230"/>
      <c r="N56" s="230"/>
    </row>
    <row r="57" spans="1:24" s="71" customFormat="1" ht="11.1" customHeight="1">
      <c r="A57" s="69">
        <f>IF(B57&lt;&gt;"",COUNTA($B$20:B57),"")</f>
        <v>37</v>
      </c>
      <c r="B57" s="78" t="s">
        <v>70</v>
      </c>
      <c r="C57" s="164">
        <v>903.19</v>
      </c>
      <c r="D57" s="164">
        <v>325.83999999999997</v>
      </c>
      <c r="E57" s="164">
        <v>114.97</v>
      </c>
      <c r="F57" s="164">
        <v>36.58</v>
      </c>
      <c r="G57" s="164">
        <v>26.12</v>
      </c>
      <c r="H57" s="164">
        <v>226.02</v>
      </c>
      <c r="I57" s="164">
        <v>43.96</v>
      </c>
      <c r="J57" s="164">
        <v>182.06</v>
      </c>
      <c r="K57" s="164">
        <v>24.72</v>
      </c>
      <c r="L57" s="164">
        <v>101.41</v>
      </c>
      <c r="M57" s="164">
        <v>47.54</v>
      </c>
      <c r="N57" s="164" t="s">
        <v>8</v>
      </c>
      <c r="O57" s="85"/>
      <c r="P57" s="85"/>
      <c r="Q57" s="85"/>
      <c r="R57" s="85"/>
      <c r="S57" s="85"/>
      <c r="T57" s="85"/>
      <c r="U57" s="85"/>
      <c r="V57" s="85"/>
      <c r="W57" s="85"/>
      <c r="X57" s="85"/>
    </row>
    <row r="58" spans="1:24" s="71" customFormat="1" ht="11.1" customHeight="1">
      <c r="A58" s="69">
        <f>IF(B58&lt;&gt;"",COUNTA($B$20:B58),"")</f>
        <v>38</v>
      </c>
      <c r="B58" s="78" t="s">
        <v>71</v>
      </c>
      <c r="C58" s="164">
        <v>465.65</v>
      </c>
      <c r="D58" s="164">
        <v>97.99</v>
      </c>
      <c r="E58" s="164">
        <v>54.34</v>
      </c>
      <c r="F58" s="164">
        <v>123.25</v>
      </c>
      <c r="G58" s="164">
        <v>11.29</v>
      </c>
      <c r="H58" s="164">
        <v>40.72</v>
      </c>
      <c r="I58" s="164">
        <v>16.43</v>
      </c>
      <c r="J58" s="164">
        <v>24.3</v>
      </c>
      <c r="K58" s="164">
        <v>12.42</v>
      </c>
      <c r="L58" s="164">
        <v>79.349999999999994</v>
      </c>
      <c r="M58" s="164">
        <v>46.28</v>
      </c>
      <c r="N58" s="164" t="s">
        <v>8</v>
      </c>
      <c r="O58" s="85"/>
      <c r="P58" s="85"/>
      <c r="Q58" s="85"/>
      <c r="R58" s="85"/>
      <c r="S58" s="85"/>
      <c r="T58" s="85"/>
      <c r="U58" s="85"/>
      <c r="V58" s="85"/>
      <c r="W58" s="85"/>
      <c r="X58" s="85"/>
    </row>
    <row r="59" spans="1:24" s="71" customFormat="1" ht="21.6" customHeight="1">
      <c r="A59" s="69">
        <f>IF(B59&lt;&gt;"",COUNTA($B$20:B59),"")</f>
        <v>39</v>
      </c>
      <c r="B59" s="79" t="s">
        <v>628</v>
      </c>
      <c r="C59" s="164">
        <v>670.01</v>
      </c>
      <c r="D59" s="164" t="s">
        <v>8</v>
      </c>
      <c r="E59" s="164" t="s">
        <v>8</v>
      </c>
      <c r="F59" s="164" t="s">
        <v>8</v>
      </c>
      <c r="G59" s="164" t="s">
        <v>8</v>
      </c>
      <c r="H59" s="164">
        <v>670.01</v>
      </c>
      <c r="I59" s="164">
        <v>556.94000000000005</v>
      </c>
      <c r="J59" s="164">
        <v>113.07</v>
      </c>
      <c r="K59" s="164" t="s">
        <v>8</v>
      </c>
      <c r="L59" s="164" t="s">
        <v>8</v>
      </c>
      <c r="M59" s="164" t="s">
        <v>8</v>
      </c>
      <c r="N59" s="164" t="s">
        <v>8</v>
      </c>
      <c r="O59" s="85"/>
      <c r="P59" s="85"/>
      <c r="Q59" s="85"/>
      <c r="R59" s="85"/>
      <c r="S59" s="85"/>
      <c r="T59" s="85"/>
      <c r="U59" s="85"/>
      <c r="V59" s="85"/>
      <c r="W59" s="85"/>
      <c r="X59" s="85"/>
    </row>
    <row r="60" spans="1:24" s="71" customFormat="1" ht="11.1" customHeight="1">
      <c r="A60" s="69">
        <f>IF(B60&lt;&gt;"",COUNTA($B$20:B60),"")</f>
        <v>40</v>
      </c>
      <c r="B60" s="78" t="s">
        <v>72</v>
      </c>
      <c r="C60" s="164">
        <v>11.37</v>
      </c>
      <c r="D60" s="164">
        <v>0.04</v>
      </c>
      <c r="E60" s="164">
        <v>0.01</v>
      </c>
      <c r="F60" s="164">
        <v>0.17</v>
      </c>
      <c r="G60" s="164" t="s">
        <v>8</v>
      </c>
      <c r="H60" s="164">
        <v>0.01</v>
      </c>
      <c r="I60" s="164" t="s">
        <v>8</v>
      </c>
      <c r="J60" s="164">
        <v>0.01</v>
      </c>
      <c r="K60" s="164" t="s">
        <v>8</v>
      </c>
      <c r="L60" s="164">
        <v>0.08</v>
      </c>
      <c r="M60" s="164">
        <v>0.02</v>
      </c>
      <c r="N60" s="164">
        <v>11.04</v>
      </c>
      <c r="O60" s="85"/>
      <c r="P60" s="85"/>
      <c r="Q60" s="85"/>
      <c r="R60" s="85"/>
      <c r="S60" s="85"/>
      <c r="T60" s="85"/>
      <c r="U60" s="85"/>
      <c r="V60" s="85"/>
      <c r="W60" s="85"/>
      <c r="X60" s="85"/>
    </row>
    <row r="61" spans="1:24" s="71" customFormat="1" ht="11.1" customHeight="1">
      <c r="A61" s="69">
        <f>IF(B61&lt;&gt;"",COUNTA($B$20:B61),"")</f>
        <v>41</v>
      </c>
      <c r="B61" s="78" t="s">
        <v>73</v>
      </c>
      <c r="C61" s="164">
        <v>1909.23</v>
      </c>
      <c r="D61" s="164">
        <v>167.5</v>
      </c>
      <c r="E61" s="164">
        <v>49.81</v>
      </c>
      <c r="F61" s="164">
        <v>114.91</v>
      </c>
      <c r="G61" s="164">
        <v>8.86</v>
      </c>
      <c r="H61" s="164">
        <v>708.96</v>
      </c>
      <c r="I61" s="164">
        <v>42.39</v>
      </c>
      <c r="J61" s="164">
        <v>666.57</v>
      </c>
      <c r="K61" s="164">
        <v>19.559999999999999</v>
      </c>
      <c r="L61" s="164">
        <v>92.22</v>
      </c>
      <c r="M61" s="164">
        <v>54.72</v>
      </c>
      <c r="N61" s="164">
        <v>692.69</v>
      </c>
      <c r="O61" s="85"/>
      <c r="P61" s="85"/>
      <c r="Q61" s="85"/>
      <c r="R61" s="85"/>
      <c r="S61" s="85"/>
      <c r="T61" s="85"/>
      <c r="U61" s="85"/>
      <c r="V61" s="85"/>
      <c r="W61" s="85"/>
      <c r="X61" s="85"/>
    </row>
    <row r="62" spans="1:24" s="71" customFormat="1" ht="11.1" customHeight="1">
      <c r="A62" s="69">
        <f>IF(B62&lt;&gt;"",COUNTA($B$20:B62),"")</f>
        <v>42</v>
      </c>
      <c r="B62" s="78" t="s">
        <v>74</v>
      </c>
      <c r="C62" s="164">
        <v>1163.0999999999999</v>
      </c>
      <c r="D62" s="164">
        <v>99.27</v>
      </c>
      <c r="E62" s="164">
        <v>9.91</v>
      </c>
      <c r="F62" s="164">
        <v>54.61</v>
      </c>
      <c r="G62" s="164">
        <v>0.84</v>
      </c>
      <c r="H62" s="164">
        <v>316.39999999999998</v>
      </c>
      <c r="I62" s="164">
        <v>0.36</v>
      </c>
      <c r="J62" s="164">
        <v>316.02999999999997</v>
      </c>
      <c r="K62" s="164">
        <v>1.1000000000000001</v>
      </c>
      <c r="L62" s="164">
        <v>7.45</v>
      </c>
      <c r="M62" s="164">
        <v>2.27</v>
      </c>
      <c r="N62" s="164">
        <v>671.26</v>
      </c>
      <c r="O62" s="85"/>
      <c r="P62" s="85"/>
      <c r="Q62" s="85"/>
      <c r="R62" s="85"/>
      <c r="S62" s="85"/>
      <c r="T62" s="85"/>
      <c r="U62" s="85"/>
      <c r="V62" s="85"/>
      <c r="W62" s="85"/>
      <c r="X62" s="85"/>
    </row>
    <row r="63" spans="1:24" s="71" customFormat="1" ht="19.149999999999999" customHeight="1">
      <c r="A63" s="70">
        <f>IF(B63&lt;&gt;"",COUNTA($B$20:B63),"")</f>
        <v>43</v>
      </c>
      <c r="B63" s="80" t="s">
        <v>75</v>
      </c>
      <c r="C63" s="165">
        <v>2796.34</v>
      </c>
      <c r="D63" s="165">
        <v>492.11</v>
      </c>
      <c r="E63" s="165">
        <v>209.22</v>
      </c>
      <c r="F63" s="165">
        <v>220.29</v>
      </c>
      <c r="G63" s="165">
        <v>45.43</v>
      </c>
      <c r="H63" s="165">
        <v>1329.33</v>
      </c>
      <c r="I63" s="165">
        <v>659.35</v>
      </c>
      <c r="J63" s="165">
        <v>669.98</v>
      </c>
      <c r="K63" s="165">
        <v>55.6</v>
      </c>
      <c r="L63" s="165">
        <v>265.60000000000002</v>
      </c>
      <c r="M63" s="165">
        <v>146.29</v>
      </c>
      <c r="N63" s="165">
        <v>32.47</v>
      </c>
      <c r="O63" s="85"/>
      <c r="P63" s="85"/>
      <c r="Q63" s="85"/>
      <c r="R63" s="85"/>
      <c r="S63" s="85"/>
      <c r="T63" s="85"/>
      <c r="U63" s="85"/>
      <c r="V63" s="85"/>
      <c r="W63" s="85"/>
      <c r="X63" s="85"/>
    </row>
    <row r="64" spans="1:24" s="71" customFormat="1" ht="21.6" customHeight="1">
      <c r="A64" s="69">
        <f>IF(B64&lt;&gt;"",COUNTA($B$20:B64),"")</f>
        <v>44</v>
      </c>
      <c r="B64" s="79" t="s">
        <v>76</v>
      </c>
      <c r="C64" s="164">
        <v>1413.76</v>
      </c>
      <c r="D64" s="164">
        <v>61.59</v>
      </c>
      <c r="E64" s="164">
        <v>77.569999999999993</v>
      </c>
      <c r="F64" s="164">
        <v>166.02</v>
      </c>
      <c r="G64" s="164">
        <v>83.54</v>
      </c>
      <c r="H64" s="164">
        <v>25.56</v>
      </c>
      <c r="I64" s="164">
        <v>0.1</v>
      </c>
      <c r="J64" s="164">
        <v>25.46</v>
      </c>
      <c r="K64" s="164">
        <v>16.36</v>
      </c>
      <c r="L64" s="164">
        <v>260.12</v>
      </c>
      <c r="M64" s="164">
        <v>723.01</v>
      </c>
      <c r="N64" s="164" t="s">
        <v>8</v>
      </c>
      <c r="O64" s="85"/>
      <c r="P64" s="85"/>
      <c r="Q64" s="85"/>
      <c r="R64" s="85"/>
      <c r="S64" s="85"/>
      <c r="T64" s="85"/>
      <c r="U64" s="85"/>
      <c r="V64" s="85"/>
      <c r="W64" s="85"/>
      <c r="X64" s="85"/>
    </row>
    <row r="65" spans="1:24" s="71" customFormat="1" ht="11.1" customHeight="1">
      <c r="A65" s="69">
        <f>IF(B65&lt;&gt;"",COUNTA($B$20:B65),"")</f>
        <v>45</v>
      </c>
      <c r="B65" s="78" t="s">
        <v>77</v>
      </c>
      <c r="C65" s="164">
        <v>589.16</v>
      </c>
      <c r="D65" s="164">
        <v>37.07</v>
      </c>
      <c r="E65" s="164">
        <v>25.06</v>
      </c>
      <c r="F65" s="164">
        <v>150.26</v>
      </c>
      <c r="G65" s="164">
        <v>83.02</v>
      </c>
      <c r="H65" s="164">
        <v>20.97</v>
      </c>
      <c r="I65" s="164">
        <v>0.09</v>
      </c>
      <c r="J65" s="164">
        <v>20.88</v>
      </c>
      <c r="K65" s="164">
        <v>15.1</v>
      </c>
      <c r="L65" s="164">
        <v>242.12</v>
      </c>
      <c r="M65" s="164">
        <v>15.56</v>
      </c>
      <c r="N65" s="164" t="s">
        <v>8</v>
      </c>
      <c r="O65" s="85"/>
      <c r="P65" s="85"/>
      <c r="Q65" s="85"/>
      <c r="R65" s="85"/>
      <c r="S65" s="85"/>
      <c r="T65" s="85"/>
      <c r="U65" s="85"/>
      <c r="V65" s="85"/>
      <c r="W65" s="85"/>
      <c r="X65" s="85"/>
    </row>
    <row r="66" spans="1:24" s="71" customFormat="1" ht="11.1" customHeight="1">
      <c r="A66" s="69">
        <f>IF(B66&lt;&gt;"",COUNTA($B$20:B66),"")</f>
        <v>46</v>
      </c>
      <c r="B66" s="78" t="s">
        <v>78</v>
      </c>
      <c r="C66" s="164">
        <v>0.84</v>
      </c>
      <c r="D66" s="164" t="s">
        <v>8</v>
      </c>
      <c r="E66" s="164" t="s">
        <v>8</v>
      </c>
      <c r="F66" s="164" t="s">
        <v>8</v>
      </c>
      <c r="G66" s="164" t="s">
        <v>8</v>
      </c>
      <c r="H66" s="164" t="s">
        <v>8</v>
      </c>
      <c r="I66" s="164" t="s">
        <v>8</v>
      </c>
      <c r="J66" s="164" t="s">
        <v>8</v>
      </c>
      <c r="K66" s="164" t="s">
        <v>8</v>
      </c>
      <c r="L66" s="164">
        <v>0.01</v>
      </c>
      <c r="M66" s="164" t="s">
        <v>8</v>
      </c>
      <c r="N66" s="164">
        <v>0.83</v>
      </c>
      <c r="O66" s="85"/>
      <c r="P66" s="85"/>
      <c r="Q66" s="85"/>
      <c r="R66" s="85"/>
      <c r="S66" s="85"/>
      <c r="T66" s="85"/>
      <c r="U66" s="85"/>
      <c r="V66" s="85"/>
      <c r="W66" s="85"/>
      <c r="X66" s="85"/>
    </row>
    <row r="67" spans="1:24" s="71" customFormat="1" ht="11.1" customHeight="1">
      <c r="A67" s="69">
        <f>IF(B67&lt;&gt;"",COUNTA($B$20:B67),"")</f>
        <v>47</v>
      </c>
      <c r="B67" s="78" t="s">
        <v>79</v>
      </c>
      <c r="C67" s="164">
        <v>72.11</v>
      </c>
      <c r="D67" s="164">
        <v>0.8</v>
      </c>
      <c r="E67" s="164">
        <v>0.24</v>
      </c>
      <c r="F67" s="164">
        <v>7.65</v>
      </c>
      <c r="G67" s="164">
        <v>8.9700000000000006</v>
      </c>
      <c r="H67" s="164">
        <v>15.09</v>
      </c>
      <c r="I67" s="164">
        <v>0.08</v>
      </c>
      <c r="J67" s="164">
        <v>15.02</v>
      </c>
      <c r="K67" s="164">
        <v>0.38</v>
      </c>
      <c r="L67" s="164">
        <v>5.61</v>
      </c>
      <c r="M67" s="164">
        <v>0.62</v>
      </c>
      <c r="N67" s="164">
        <v>32.75</v>
      </c>
      <c r="O67" s="85"/>
      <c r="P67" s="85"/>
      <c r="Q67" s="85"/>
      <c r="R67" s="85"/>
      <c r="S67" s="85"/>
      <c r="T67" s="85"/>
      <c r="U67" s="85"/>
      <c r="V67" s="85"/>
      <c r="W67" s="85"/>
      <c r="X67" s="85"/>
    </row>
    <row r="68" spans="1:24" s="71" customFormat="1" ht="11.1" customHeight="1">
      <c r="A68" s="69">
        <f>IF(B68&lt;&gt;"",COUNTA($B$20:B68),"")</f>
        <v>48</v>
      </c>
      <c r="B68" s="78" t="s">
        <v>74</v>
      </c>
      <c r="C68" s="164">
        <v>14.29</v>
      </c>
      <c r="D68" s="164" t="s">
        <v>8</v>
      </c>
      <c r="E68" s="164">
        <v>2.5299999999999998</v>
      </c>
      <c r="F68" s="164">
        <v>3.77</v>
      </c>
      <c r="G68" s="164">
        <v>5.64</v>
      </c>
      <c r="H68" s="164">
        <v>0.04</v>
      </c>
      <c r="I68" s="164" t="s">
        <v>8</v>
      </c>
      <c r="J68" s="164">
        <v>0.04</v>
      </c>
      <c r="K68" s="164">
        <v>0.01</v>
      </c>
      <c r="L68" s="164">
        <v>1.45</v>
      </c>
      <c r="M68" s="164">
        <v>0.02</v>
      </c>
      <c r="N68" s="164">
        <v>0.83</v>
      </c>
      <c r="O68" s="85"/>
      <c r="P68" s="85"/>
      <c r="Q68" s="85"/>
      <c r="R68" s="85"/>
      <c r="S68" s="85"/>
      <c r="T68" s="85"/>
      <c r="U68" s="85"/>
      <c r="V68" s="85"/>
      <c r="W68" s="85"/>
      <c r="X68" s="85"/>
    </row>
    <row r="69" spans="1:24" s="71" customFormat="1" ht="19.149999999999999" customHeight="1">
      <c r="A69" s="70">
        <f>IF(B69&lt;&gt;"",COUNTA($B$20:B69),"")</f>
        <v>49</v>
      </c>
      <c r="B69" s="80" t="s">
        <v>80</v>
      </c>
      <c r="C69" s="165">
        <v>1472.42</v>
      </c>
      <c r="D69" s="165">
        <v>62.4</v>
      </c>
      <c r="E69" s="165">
        <v>75.28</v>
      </c>
      <c r="F69" s="165">
        <v>169.9</v>
      </c>
      <c r="G69" s="165">
        <v>86.87</v>
      </c>
      <c r="H69" s="165">
        <v>40.61</v>
      </c>
      <c r="I69" s="165">
        <v>0.18</v>
      </c>
      <c r="J69" s="165">
        <v>40.44</v>
      </c>
      <c r="K69" s="165">
        <v>16.73</v>
      </c>
      <c r="L69" s="165">
        <v>264.29000000000002</v>
      </c>
      <c r="M69" s="165">
        <v>723.6</v>
      </c>
      <c r="N69" s="165">
        <v>32.75</v>
      </c>
      <c r="O69" s="85"/>
      <c r="P69" s="85"/>
      <c r="Q69" s="85"/>
      <c r="R69" s="85"/>
      <c r="S69" s="85"/>
      <c r="T69" s="85"/>
      <c r="U69" s="85"/>
      <c r="V69" s="85"/>
      <c r="W69" s="85"/>
      <c r="X69" s="85"/>
    </row>
    <row r="70" spans="1:24" s="71" customFormat="1" ht="19.149999999999999" customHeight="1">
      <c r="A70" s="70">
        <f>IF(B70&lt;&gt;"",COUNTA($B$20:B70),"")</f>
        <v>50</v>
      </c>
      <c r="B70" s="80" t="s">
        <v>81</v>
      </c>
      <c r="C70" s="165">
        <v>4268.76</v>
      </c>
      <c r="D70" s="165">
        <v>554.51</v>
      </c>
      <c r="E70" s="165">
        <v>284.49</v>
      </c>
      <c r="F70" s="165">
        <v>390.19</v>
      </c>
      <c r="G70" s="165">
        <v>132.30000000000001</v>
      </c>
      <c r="H70" s="165">
        <v>1369.94</v>
      </c>
      <c r="I70" s="165">
        <v>659.53</v>
      </c>
      <c r="J70" s="165">
        <v>710.41</v>
      </c>
      <c r="K70" s="165">
        <v>72.319999999999993</v>
      </c>
      <c r="L70" s="165">
        <v>529.89</v>
      </c>
      <c r="M70" s="165">
        <v>869.9</v>
      </c>
      <c r="N70" s="165">
        <v>65.22</v>
      </c>
      <c r="O70" s="85"/>
      <c r="P70" s="85"/>
      <c r="Q70" s="85"/>
      <c r="R70" s="85"/>
      <c r="S70" s="85"/>
      <c r="T70" s="85"/>
      <c r="U70" s="85"/>
      <c r="V70" s="85"/>
      <c r="W70" s="85"/>
      <c r="X70" s="85"/>
    </row>
    <row r="71" spans="1:24" s="71" customFormat="1" ht="11.1" customHeight="1">
      <c r="A71" s="69">
        <f>IF(B71&lt;&gt;"",COUNTA($B$20:B71),"")</f>
        <v>51</v>
      </c>
      <c r="B71" s="78" t="s">
        <v>82</v>
      </c>
      <c r="C71" s="164">
        <v>912.73</v>
      </c>
      <c r="D71" s="164" t="s">
        <v>8</v>
      </c>
      <c r="E71" s="164" t="s">
        <v>8</v>
      </c>
      <c r="F71" s="164" t="s">
        <v>8</v>
      </c>
      <c r="G71" s="164" t="s">
        <v>8</v>
      </c>
      <c r="H71" s="164" t="s">
        <v>8</v>
      </c>
      <c r="I71" s="164" t="s">
        <v>8</v>
      </c>
      <c r="J71" s="164" t="s">
        <v>8</v>
      </c>
      <c r="K71" s="164" t="s">
        <v>8</v>
      </c>
      <c r="L71" s="164" t="s">
        <v>8</v>
      </c>
      <c r="M71" s="164" t="s">
        <v>8</v>
      </c>
      <c r="N71" s="164">
        <v>912.73</v>
      </c>
      <c r="O71" s="85"/>
      <c r="P71" s="85"/>
      <c r="Q71" s="85"/>
      <c r="R71" s="85"/>
      <c r="S71" s="85"/>
      <c r="T71" s="85"/>
      <c r="U71" s="85"/>
      <c r="V71" s="85"/>
      <c r="W71" s="85"/>
      <c r="X71" s="85"/>
    </row>
    <row r="72" spans="1:24" s="71" customFormat="1" ht="11.1" customHeight="1">
      <c r="A72" s="69">
        <f>IF(B72&lt;&gt;"",COUNTA($B$20:B72),"")</f>
        <v>52</v>
      </c>
      <c r="B72" s="78" t="s">
        <v>83</v>
      </c>
      <c r="C72" s="164">
        <v>343.1</v>
      </c>
      <c r="D72" s="164" t="s">
        <v>8</v>
      </c>
      <c r="E72" s="164" t="s">
        <v>8</v>
      </c>
      <c r="F72" s="164" t="s">
        <v>8</v>
      </c>
      <c r="G72" s="164" t="s">
        <v>8</v>
      </c>
      <c r="H72" s="164" t="s">
        <v>8</v>
      </c>
      <c r="I72" s="164" t="s">
        <v>8</v>
      </c>
      <c r="J72" s="164" t="s">
        <v>8</v>
      </c>
      <c r="K72" s="164" t="s">
        <v>8</v>
      </c>
      <c r="L72" s="164" t="s">
        <v>8</v>
      </c>
      <c r="M72" s="164" t="s">
        <v>8</v>
      </c>
      <c r="N72" s="164">
        <v>343.1</v>
      </c>
      <c r="O72" s="85"/>
      <c r="P72" s="85"/>
      <c r="Q72" s="85"/>
      <c r="R72" s="85"/>
      <c r="S72" s="85"/>
      <c r="T72" s="85"/>
      <c r="U72" s="85"/>
      <c r="V72" s="85"/>
      <c r="W72" s="85"/>
      <c r="X72" s="85"/>
    </row>
    <row r="73" spans="1:24" s="71" customFormat="1" ht="11.1" customHeight="1">
      <c r="A73" s="69">
        <f>IF(B73&lt;&gt;"",COUNTA($B$20:B73),"")</f>
        <v>53</v>
      </c>
      <c r="B73" s="78" t="s">
        <v>99</v>
      </c>
      <c r="C73" s="164">
        <v>374.34</v>
      </c>
      <c r="D73" s="164" t="s">
        <v>8</v>
      </c>
      <c r="E73" s="164" t="s">
        <v>8</v>
      </c>
      <c r="F73" s="164" t="s">
        <v>8</v>
      </c>
      <c r="G73" s="164" t="s">
        <v>8</v>
      </c>
      <c r="H73" s="164" t="s">
        <v>8</v>
      </c>
      <c r="I73" s="164" t="s">
        <v>8</v>
      </c>
      <c r="J73" s="164" t="s">
        <v>8</v>
      </c>
      <c r="K73" s="164" t="s">
        <v>8</v>
      </c>
      <c r="L73" s="164" t="s">
        <v>8</v>
      </c>
      <c r="M73" s="164" t="s">
        <v>8</v>
      </c>
      <c r="N73" s="164">
        <v>374.34</v>
      </c>
      <c r="O73" s="85"/>
      <c r="P73" s="85"/>
      <c r="Q73" s="85"/>
      <c r="R73" s="85"/>
      <c r="S73" s="85"/>
      <c r="T73" s="85"/>
      <c r="U73" s="85"/>
      <c r="V73" s="85"/>
      <c r="W73" s="85"/>
      <c r="X73" s="85"/>
    </row>
    <row r="74" spans="1:24" s="71" customFormat="1" ht="11.1" customHeight="1">
      <c r="A74" s="69">
        <f>IF(B74&lt;&gt;"",COUNTA($B$20:B74),"")</f>
        <v>54</v>
      </c>
      <c r="B74" s="78" t="s">
        <v>100</v>
      </c>
      <c r="C74" s="164">
        <v>129.86000000000001</v>
      </c>
      <c r="D74" s="164" t="s">
        <v>8</v>
      </c>
      <c r="E74" s="164" t="s">
        <v>8</v>
      </c>
      <c r="F74" s="164" t="s">
        <v>8</v>
      </c>
      <c r="G74" s="164" t="s">
        <v>8</v>
      </c>
      <c r="H74" s="164" t="s">
        <v>8</v>
      </c>
      <c r="I74" s="164" t="s">
        <v>8</v>
      </c>
      <c r="J74" s="164" t="s">
        <v>8</v>
      </c>
      <c r="K74" s="164" t="s">
        <v>8</v>
      </c>
      <c r="L74" s="164" t="s">
        <v>8</v>
      </c>
      <c r="M74" s="164" t="s">
        <v>8</v>
      </c>
      <c r="N74" s="164">
        <v>129.86000000000001</v>
      </c>
      <c r="O74" s="85"/>
      <c r="P74" s="85"/>
      <c r="Q74" s="85"/>
      <c r="R74" s="85"/>
      <c r="S74" s="85"/>
      <c r="T74" s="85"/>
      <c r="U74" s="85"/>
      <c r="V74" s="85"/>
      <c r="W74" s="85"/>
      <c r="X74" s="85"/>
    </row>
    <row r="75" spans="1:24" s="71" customFormat="1" ht="11.1" customHeight="1">
      <c r="A75" s="69">
        <f>IF(B75&lt;&gt;"",COUNTA($B$20:B75),"")</f>
        <v>55</v>
      </c>
      <c r="B75" s="78" t="s">
        <v>27</v>
      </c>
      <c r="C75" s="164">
        <v>517.91999999999996</v>
      </c>
      <c r="D75" s="164" t="s">
        <v>8</v>
      </c>
      <c r="E75" s="164" t="s">
        <v>8</v>
      </c>
      <c r="F75" s="164" t="s">
        <v>8</v>
      </c>
      <c r="G75" s="164" t="s">
        <v>8</v>
      </c>
      <c r="H75" s="164" t="s">
        <v>8</v>
      </c>
      <c r="I75" s="164" t="s">
        <v>8</v>
      </c>
      <c r="J75" s="164" t="s">
        <v>8</v>
      </c>
      <c r="K75" s="164" t="s">
        <v>8</v>
      </c>
      <c r="L75" s="164" t="s">
        <v>8</v>
      </c>
      <c r="M75" s="164" t="s">
        <v>8</v>
      </c>
      <c r="N75" s="164">
        <v>517.91999999999996</v>
      </c>
      <c r="O75" s="85"/>
      <c r="P75" s="85"/>
      <c r="Q75" s="85"/>
      <c r="R75" s="85"/>
      <c r="S75" s="85"/>
      <c r="T75" s="85"/>
      <c r="U75" s="85"/>
      <c r="V75" s="85"/>
      <c r="W75" s="85"/>
      <c r="X75" s="85"/>
    </row>
    <row r="76" spans="1:24" s="71" customFormat="1" ht="21.6" customHeight="1">
      <c r="A76" s="69">
        <f>IF(B76&lt;&gt;"",COUNTA($B$20:B76),"")</f>
        <v>56</v>
      </c>
      <c r="B76" s="79" t="s">
        <v>84</v>
      </c>
      <c r="C76" s="164">
        <v>233.36</v>
      </c>
      <c r="D76" s="164" t="s">
        <v>8</v>
      </c>
      <c r="E76" s="164" t="s">
        <v>8</v>
      </c>
      <c r="F76" s="164" t="s">
        <v>8</v>
      </c>
      <c r="G76" s="164" t="s">
        <v>8</v>
      </c>
      <c r="H76" s="164" t="s">
        <v>8</v>
      </c>
      <c r="I76" s="164" t="s">
        <v>8</v>
      </c>
      <c r="J76" s="164" t="s">
        <v>8</v>
      </c>
      <c r="K76" s="164" t="s">
        <v>8</v>
      </c>
      <c r="L76" s="164" t="s">
        <v>8</v>
      </c>
      <c r="M76" s="164" t="s">
        <v>8</v>
      </c>
      <c r="N76" s="164">
        <v>233.36</v>
      </c>
      <c r="O76" s="85"/>
      <c r="P76" s="85"/>
      <c r="Q76" s="85"/>
      <c r="R76" s="85"/>
      <c r="S76" s="85"/>
      <c r="T76" s="85"/>
      <c r="U76" s="85"/>
      <c r="V76" s="85"/>
      <c r="W76" s="85"/>
      <c r="X76" s="85"/>
    </row>
    <row r="77" spans="1:24" s="71" customFormat="1" ht="21.6" customHeight="1">
      <c r="A77" s="69">
        <f>IF(B77&lt;&gt;"",COUNTA($B$20:B77),"")</f>
        <v>57</v>
      </c>
      <c r="B77" s="79" t="s">
        <v>85</v>
      </c>
      <c r="C77" s="164">
        <v>656.94</v>
      </c>
      <c r="D77" s="164">
        <v>1.1399999999999999</v>
      </c>
      <c r="E77" s="164">
        <v>20.04</v>
      </c>
      <c r="F77" s="164">
        <v>14.38</v>
      </c>
      <c r="G77" s="164">
        <v>3.52</v>
      </c>
      <c r="H77" s="164">
        <v>588.28</v>
      </c>
      <c r="I77" s="164">
        <v>295.25</v>
      </c>
      <c r="J77" s="164">
        <v>293.02999999999997</v>
      </c>
      <c r="K77" s="164">
        <v>2.04</v>
      </c>
      <c r="L77" s="164">
        <v>16.07</v>
      </c>
      <c r="M77" s="164">
        <v>11.48</v>
      </c>
      <c r="N77" s="164" t="s">
        <v>8</v>
      </c>
      <c r="O77" s="85"/>
      <c r="P77" s="85"/>
      <c r="Q77" s="85"/>
      <c r="R77" s="85"/>
      <c r="S77" s="85"/>
      <c r="T77" s="85"/>
      <c r="U77" s="85"/>
      <c r="V77" s="85"/>
      <c r="W77" s="85"/>
      <c r="X77" s="85"/>
    </row>
    <row r="78" spans="1:24" s="71" customFormat="1" ht="21.6" customHeight="1">
      <c r="A78" s="69">
        <f>IF(B78&lt;&gt;"",COUNTA($B$20:B78),"")</f>
        <v>58</v>
      </c>
      <c r="B78" s="79" t="s">
        <v>86</v>
      </c>
      <c r="C78" s="164">
        <v>72.81</v>
      </c>
      <c r="D78" s="164">
        <v>1.74</v>
      </c>
      <c r="E78" s="164">
        <v>0.23</v>
      </c>
      <c r="F78" s="164">
        <v>7.0000000000000007E-2</v>
      </c>
      <c r="G78" s="164">
        <v>0.14000000000000001</v>
      </c>
      <c r="H78" s="164">
        <v>68.459999999999994</v>
      </c>
      <c r="I78" s="164">
        <v>66.89</v>
      </c>
      <c r="J78" s="164">
        <v>1.58</v>
      </c>
      <c r="K78" s="164">
        <v>0.48</v>
      </c>
      <c r="L78" s="164">
        <v>0.01</v>
      </c>
      <c r="M78" s="164">
        <v>1.69</v>
      </c>
      <c r="N78" s="164" t="s">
        <v>8</v>
      </c>
      <c r="O78" s="85"/>
      <c r="P78" s="85"/>
      <c r="Q78" s="85"/>
      <c r="R78" s="85"/>
      <c r="S78" s="85"/>
      <c r="T78" s="85"/>
      <c r="U78" s="85"/>
      <c r="V78" s="85"/>
      <c r="W78" s="85"/>
      <c r="X78" s="85"/>
    </row>
    <row r="79" spans="1:24" s="71" customFormat="1" ht="11.1" customHeight="1">
      <c r="A79" s="69">
        <f>IF(B79&lt;&gt;"",COUNTA($B$20:B79),"")</f>
        <v>59</v>
      </c>
      <c r="B79" s="78" t="s">
        <v>87</v>
      </c>
      <c r="C79" s="164">
        <v>133.51</v>
      </c>
      <c r="D79" s="164">
        <v>2.72</v>
      </c>
      <c r="E79" s="164">
        <v>39.1</v>
      </c>
      <c r="F79" s="164">
        <v>2.37</v>
      </c>
      <c r="G79" s="164">
        <v>5.79</v>
      </c>
      <c r="H79" s="164">
        <v>2.23</v>
      </c>
      <c r="I79" s="164">
        <v>0.06</v>
      </c>
      <c r="J79" s="164">
        <v>2.17</v>
      </c>
      <c r="K79" s="164">
        <v>6.1</v>
      </c>
      <c r="L79" s="164">
        <v>29.06</v>
      </c>
      <c r="M79" s="164">
        <v>46.13</v>
      </c>
      <c r="N79" s="164" t="s">
        <v>8</v>
      </c>
      <c r="O79" s="85"/>
      <c r="P79" s="85"/>
      <c r="Q79" s="85"/>
      <c r="R79" s="85"/>
      <c r="S79" s="85"/>
      <c r="T79" s="85"/>
      <c r="U79" s="85"/>
      <c r="V79" s="85"/>
      <c r="W79" s="85"/>
      <c r="X79" s="85"/>
    </row>
    <row r="80" spans="1:24" s="71" customFormat="1" ht="11.1" customHeight="1">
      <c r="A80" s="69">
        <f>IF(B80&lt;&gt;"",COUNTA($B$20:B80),"")</f>
        <v>60</v>
      </c>
      <c r="B80" s="78" t="s">
        <v>88</v>
      </c>
      <c r="C80" s="164">
        <v>1619.55</v>
      </c>
      <c r="D80" s="164">
        <v>187.79</v>
      </c>
      <c r="E80" s="164">
        <v>67.09</v>
      </c>
      <c r="F80" s="164">
        <v>59.1</v>
      </c>
      <c r="G80" s="164">
        <v>3.38</v>
      </c>
      <c r="H80" s="164">
        <v>523.45000000000005</v>
      </c>
      <c r="I80" s="164">
        <v>185.03</v>
      </c>
      <c r="J80" s="164">
        <v>338.41</v>
      </c>
      <c r="K80" s="164">
        <v>3.83</v>
      </c>
      <c r="L80" s="164">
        <v>23.08</v>
      </c>
      <c r="M80" s="164">
        <v>56.83</v>
      </c>
      <c r="N80" s="164">
        <v>694.99</v>
      </c>
      <c r="O80" s="85"/>
      <c r="P80" s="85"/>
      <c r="Q80" s="85"/>
      <c r="R80" s="85"/>
      <c r="S80" s="85"/>
      <c r="T80" s="85"/>
      <c r="U80" s="85"/>
      <c r="V80" s="85"/>
      <c r="W80" s="85"/>
      <c r="X80" s="85"/>
    </row>
    <row r="81" spans="1:24" s="71" customFormat="1" ht="11.1" customHeight="1">
      <c r="A81" s="69">
        <f>IF(B81&lt;&gt;"",COUNTA($B$20:B81),"")</f>
        <v>61</v>
      </c>
      <c r="B81" s="78" t="s">
        <v>74</v>
      </c>
      <c r="C81" s="164">
        <v>1163.0999999999999</v>
      </c>
      <c r="D81" s="164">
        <v>99.27</v>
      </c>
      <c r="E81" s="164">
        <v>9.91</v>
      </c>
      <c r="F81" s="164">
        <v>54.61</v>
      </c>
      <c r="G81" s="164">
        <v>0.84</v>
      </c>
      <c r="H81" s="164">
        <v>316.39999999999998</v>
      </c>
      <c r="I81" s="164">
        <v>0.36</v>
      </c>
      <c r="J81" s="164">
        <v>316.02999999999997</v>
      </c>
      <c r="K81" s="164">
        <v>1.1000000000000001</v>
      </c>
      <c r="L81" s="164">
        <v>7.45</v>
      </c>
      <c r="M81" s="164">
        <v>2.27</v>
      </c>
      <c r="N81" s="164">
        <v>671.26</v>
      </c>
      <c r="O81" s="85"/>
      <c r="P81" s="85"/>
      <c r="Q81" s="85"/>
      <c r="R81" s="85"/>
      <c r="S81" s="85"/>
      <c r="T81" s="85"/>
      <c r="U81" s="85"/>
      <c r="V81" s="85"/>
      <c r="W81" s="85"/>
      <c r="X81" s="85"/>
    </row>
    <row r="82" spans="1:24" s="71" customFormat="1" ht="19.149999999999999" customHeight="1">
      <c r="A82" s="70">
        <f>IF(B82&lt;&gt;"",COUNTA($B$20:B82),"")</f>
        <v>62</v>
      </c>
      <c r="B82" s="80" t="s">
        <v>89</v>
      </c>
      <c r="C82" s="165">
        <v>2983.71</v>
      </c>
      <c r="D82" s="165">
        <v>94.13</v>
      </c>
      <c r="E82" s="165">
        <v>116.55</v>
      </c>
      <c r="F82" s="165">
        <v>21.3</v>
      </c>
      <c r="G82" s="165">
        <v>11.98</v>
      </c>
      <c r="H82" s="165">
        <v>866.03</v>
      </c>
      <c r="I82" s="165">
        <v>546.87</v>
      </c>
      <c r="J82" s="165">
        <v>319.16000000000003</v>
      </c>
      <c r="K82" s="165">
        <v>11.35</v>
      </c>
      <c r="L82" s="165">
        <v>60.77</v>
      </c>
      <c r="M82" s="165">
        <v>113.86</v>
      </c>
      <c r="N82" s="165">
        <v>1687.75</v>
      </c>
      <c r="O82" s="85"/>
      <c r="P82" s="85"/>
      <c r="Q82" s="85"/>
      <c r="R82" s="85"/>
      <c r="S82" s="85"/>
      <c r="T82" s="85"/>
      <c r="U82" s="85"/>
      <c r="V82" s="85"/>
      <c r="W82" s="85"/>
      <c r="X82" s="85"/>
    </row>
    <row r="83" spans="1:24" s="87" customFormat="1" ht="11.1" customHeight="1">
      <c r="A83" s="69">
        <f>IF(B83&lt;&gt;"",COUNTA($B$20:B83),"")</f>
        <v>63</v>
      </c>
      <c r="B83" s="78" t="s">
        <v>90</v>
      </c>
      <c r="C83" s="164">
        <v>641.36</v>
      </c>
      <c r="D83" s="164">
        <v>21.85</v>
      </c>
      <c r="E83" s="164">
        <v>44.78</v>
      </c>
      <c r="F83" s="164">
        <v>65.819999999999993</v>
      </c>
      <c r="G83" s="164">
        <v>37.94</v>
      </c>
      <c r="H83" s="164">
        <v>20.82</v>
      </c>
      <c r="I83" s="164">
        <v>0.06</v>
      </c>
      <c r="J83" s="164">
        <v>20.76</v>
      </c>
      <c r="K83" s="164">
        <v>7.31</v>
      </c>
      <c r="L83" s="164">
        <v>79.540000000000006</v>
      </c>
      <c r="M83" s="164">
        <v>224.63</v>
      </c>
      <c r="N83" s="164">
        <v>138.66999999999999</v>
      </c>
      <c r="O83" s="86"/>
      <c r="P83" s="86"/>
      <c r="Q83" s="86"/>
      <c r="R83" s="86"/>
      <c r="S83" s="86"/>
      <c r="T83" s="86"/>
      <c r="U83" s="86"/>
      <c r="V83" s="86"/>
      <c r="W83" s="86"/>
      <c r="X83" s="86"/>
    </row>
    <row r="84" spans="1:24" s="87" customFormat="1" ht="11.1" customHeight="1">
      <c r="A84" s="69">
        <f>IF(B84&lt;&gt;"",COUNTA($B$20:B84),"")</f>
        <v>64</v>
      </c>
      <c r="B84" s="78" t="s">
        <v>91</v>
      </c>
      <c r="C84" s="164" t="s">
        <v>8</v>
      </c>
      <c r="D84" s="164" t="s">
        <v>8</v>
      </c>
      <c r="E84" s="164" t="s">
        <v>8</v>
      </c>
      <c r="F84" s="164" t="s">
        <v>8</v>
      </c>
      <c r="G84" s="164" t="s">
        <v>8</v>
      </c>
      <c r="H84" s="164" t="s">
        <v>8</v>
      </c>
      <c r="I84" s="164" t="s">
        <v>8</v>
      </c>
      <c r="J84" s="164" t="s">
        <v>8</v>
      </c>
      <c r="K84" s="164" t="s">
        <v>8</v>
      </c>
      <c r="L84" s="164" t="s">
        <v>8</v>
      </c>
      <c r="M84" s="164" t="s">
        <v>8</v>
      </c>
      <c r="N84" s="164" t="s">
        <v>8</v>
      </c>
      <c r="O84" s="86"/>
      <c r="P84" s="86"/>
      <c r="Q84" s="86"/>
      <c r="R84" s="86"/>
      <c r="S84" s="86"/>
      <c r="T84" s="86"/>
      <c r="U84" s="86"/>
      <c r="V84" s="86"/>
      <c r="W84" s="86"/>
      <c r="X84" s="86"/>
    </row>
    <row r="85" spans="1:24" s="87" customFormat="1" ht="11.1" customHeight="1">
      <c r="A85" s="69">
        <f>IF(B85&lt;&gt;"",COUNTA($B$20:B85),"")</f>
        <v>65</v>
      </c>
      <c r="B85" s="78" t="s">
        <v>92</v>
      </c>
      <c r="C85" s="164">
        <v>520.41</v>
      </c>
      <c r="D85" s="164">
        <v>41.64</v>
      </c>
      <c r="E85" s="164">
        <v>4.1100000000000003</v>
      </c>
      <c r="F85" s="164">
        <v>4.28</v>
      </c>
      <c r="G85" s="164">
        <v>5.94</v>
      </c>
      <c r="H85" s="164">
        <v>0.76</v>
      </c>
      <c r="I85" s="164">
        <v>0.02</v>
      </c>
      <c r="J85" s="164">
        <v>0.73</v>
      </c>
      <c r="K85" s="164">
        <v>0.81</v>
      </c>
      <c r="L85" s="164">
        <v>41.5</v>
      </c>
      <c r="M85" s="164">
        <v>416.69</v>
      </c>
      <c r="N85" s="164">
        <v>4.68</v>
      </c>
      <c r="O85" s="86"/>
      <c r="P85" s="86"/>
      <c r="Q85" s="86"/>
      <c r="R85" s="86"/>
      <c r="S85" s="86"/>
      <c r="T85" s="86"/>
      <c r="U85" s="86"/>
      <c r="V85" s="86"/>
      <c r="W85" s="86"/>
      <c r="X85" s="86"/>
    </row>
    <row r="86" spans="1:24" s="87" customFormat="1" ht="11.1" customHeight="1">
      <c r="A86" s="69">
        <f>IF(B86&lt;&gt;"",COUNTA($B$20:B86),"")</f>
        <v>66</v>
      </c>
      <c r="B86" s="78" t="s">
        <v>74</v>
      </c>
      <c r="C86" s="164">
        <v>14.29</v>
      </c>
      <c r="D86" s="164" t="s">
        <v>8</v>
      </c>
      <c r="E86" s="164">
        <v>2.5299999999999998</v>
      </c>
      <c r="F86" s="164">
        <v>3.77</v>
      </c>
      <c r="G86" s="164">
        <v>5.64</v>
      </c>
      <c r="H86" s="164">
        <v>0.04</v>
      </c>
      <c r="I86" s="164" t="s">
        <v>8</v>
      </c>
      <c r="J86" s="164">
        <v>0.04</v>
      </c>
      <c r="K86" s="164">
        <v>0.01</v>
      </c>
      <c r="L86" s="164">
        <v>1.45</v>
      </c>
      <c r="M86" s="164">
        <v>0.02</v>
      </c>
      <c r="N86" s="164">
        <v>0.83</v>
      </c>
      <c r="O86" s="86"/>
      <c r="P86" s="86"/>
      <c r="Q86" s="86"/>
      <c r="R86" s="86"/>
      <c r="S86" s="86"/>
      <c r="T86" s="86"/>
      <c r="U86" s="86"/>
      <c r="V86" s="86"/>
      <c r="W86" s="86"/>
      <c r="X86" s="86"/>
    </row>
    <row r="87" spans="1:24" s="71" customFormat="1" ht="19.149999999999999" customHeight="1">
      <c r="A87" s="70">
        <f>IF(B87&lt;&gt;"",COUNTA($B$20:B87),"")</f>
        <v>67</v>
      </c>
      <c r="B87" s="80" t="s">
        <v>93</v>
      </c>
      <c r="C87" s="165">
        <v>1147.48</v>
      </c>
      <c r="D87" s="165">
        <v>63.49</v>
      </c>
      <c r="E87" s="165">
        <v>46.36</v>
      </c>
      <c r="F87" s="165">
        <v>66.33</v>
      </c>
      <c r="G87" s="165">
        <v>38.229999999999997</v>
      </c>
      <c r="H87" s="165">
        <v>21.54</v>
      </c>
      <c r="I87" s="165">
        <v>0.09</v>
      </c>
      <c r="J87" s="165">
        <v>21.45</v>
      </c>
      <c r="K87" s="165">
        <v>8.1</v>
      </c>
      <c r="L87" s="165">
        <v>119.59</v>
      </c>
      <c r="M87" s="165">
        <v>641.30999999999995</v>
      </c>
      <c r="N87" s="165">
        <v>142.52000000000001</v>
      </c>
      <c r="O87" s="85"/>
      <c r="P87" s="85"/>
      <c r="Q87" s="85"/>
      <c r="R87" s="85"/>
      <c r="S87" s="85"/>
      <c r="T87" s="85"/>
      <c r="U87" s="85"/>
      <c r="V87" s="85"/>
      <c r="W87" s="85"/>
      <c r="X87" s="85"/>
    </row>
    <row r="88" spans="1:24" s="71" customFormat="1" ht="19.149999999999999" customHeight="1">
      <c r="A88" s="70">
        <f>IF(B88&lt;&gt;"",COUNTA($B$20:B88),"")</f>
        <v>68</v>
      </c>
      <c r="B88" s="80" t="s">
        <v>94</v>
      </c>
      <c r="C88" s="165">
        <v>4131.1899999999996</v>
      </c>
      <c r="D88" s="165">
        <v>157.62</v>
      </c>
      <c r="E88" s="165">
        <v>162.91999999999999</v>
      </c>
      <c r="F88" s="165">
        <v>87.62</v>
      </c>
      <c r="G88" s="165">
        <v>50.22</v>
      </c>
      <c r="H88" s="165">
        <v>887.57</v>
      </c>
      <c r="I88" s="165">
        <v>546.95000000000005</v>
      </c>
      <c r="J88" s="165">
        <v>340.61</v>
      </c>
      <c r="K88" s="165">
        <v>19.45</v>
      </c>
      <c r="L88" s="165">
        <v>180.36</v>
      </c>
      <c r="M88" s="165">
        <v>755.17</v>
      </c>
      <c r="N88" s="165">
        <v>1830.27</v>
      </c>
      <c r="O88" s="85"/>
      <c r="P88" s="85"/>
      <c r="Q88" s="85"/>
      <c r="R88" s="85"/>
      <c r="S88" s="85"/>
      <c r="T88" s="85"/>
      <c r="U88" s="85"/>
      <c r="V88" s="85"/>
      <c r="W88" s="85"/>
      <c r="X88" s="85"/>
    </row>
    <row r="89" spans="1:24" s="71" customFormat="1" ht="19.149999999999999" customHeight="1">
      <c r="A89" s="70">
        <f>IF(B89&lt;&gt;"",COUNTA($B$20:B89),"")</f>
        <v>69</v>
      </c>
      <c r="B89" s="80" t="s">
        <v>95</v>
      </c>
      <c r="C89" s="165">
        <v>-137.57</v>
      </c>
      <c r="D89" s="165">
        <v>-396.89</v>
      </c>
      <c r="E89" s="165">
        <v>-121.58</v>
      </c>
      <c r="F89" s="165">
        <v>-302.57</v>
      </c>
      <c r="G89" s="165">
        <v>-82.08</v>
      </c>
      <c r="H89" s="165">
        <v>-482.37</v>
      </c>
      <c r="I89" s="165">
        <v>-112.57</v>
      </c>
      <c r="J89" s="165">
        <v>-369.8</v>
      </c>
      <c r="K89" s="165">
        <v>-52.87</v>
      </c>
      <c r="L89" s="165">
        <v>-349.53</v>
      </c>
      <c r="M89" s="165">
        <v>-114.73</v>
      </c>
      <c r="N89" s="165">
        <v>1765.05</v>
      </c>
      <c r="O89" s="85"/>
      <c r="P89" s="85"/>
      <c r="Q89" s="85"/>
      <c r="R89" s="85"/>
      <c r="S89" s="85"/>
      <c r="T89" s="85"/>
      <c r="U89" s="85"/>
      <c r="V89" s="85"/>
      <c r="W89" s="85"/>
      <c r="X89" s="85"/>
    </row>
    <row r="90" spans="1:24" s="87" customFormat="1" ht="24.95" customHeight="1">
      <c r="A90" s="69">
        <f>IF(B90&lt;&gt;"",COUNTA($B$20:B90),"")</f>
        <v>70</v>
      </c>
      <c r="B90" s="81" t="s">
        <v>96</v>
      </c>
      <c r="C90" s="166">
        <v>187.38</v>
      </c>
      <c r="D90" s="166">
        <v>-397.98</v>
      </c>
      <c r="E90" s="166">
        <v>-92.67</v>
      </c>
      <c r="F90" s="166">
        <v>-198.99</v>
      </c>
      <c r="G90" s="166">
        <v>-33.450000000000003</v>
      </c>
      <c r="H90" s="166">
        <v>-463.3</v>
      </c>
      <c r="I90" s="166">
        <v>-112.48</v>
      </c>
      <c r="J90" s="166">
        <v>-350.82</v>
      </c>
      <c r="K90" s="166">
        <v>-44.25</v>
      </c>
      <c r="L90" s="166">
        <v>-204.83</v>
      </c>
      <c r="M90" s="166">
        <v>-32.43</v>
      </c>
      <c r="N90" s="166">
        <v>1655.27</v>
      </c>
      <c r="O90" s="86"/>
      <c r="P90" s="86"/>
      <c r="Q90" s="86"/>
      <c r="R90" s="86"/>
      <c r="S90" s="86"/>
      <c r="T90" s="86"/>
      <c r="U90" s="86"/>
      <c r="V90" s="86"/>
      <c r="W90" s="86"/>
      <c r="X90" s="86"/>
    </row>
    <row r="91" spans="1:24" s="87" customFormat="1" ht="15" customHeight="1">
      <c r="A91" s="69">
        <f>IF(B91&lt;&gt;"",COUNTA($B$20:B91),"")</f>
        <v>71</v>
      </c>
      <c r="B91" s="78" t="s">
        <v>97</v>
      </c>
      <c r="C91" s="164">
        <v>234.77</v>
      </c>
      <c r="D91" s="164">
        <v>2.1</v>
      </c>
      <c r="E91" s="164">
        <v>0.75</v>
      </c>
      <c r="F91" s="164">
        <v>13.65</v>
      </c>
      <c r="G91" s="164" t="s">
        <v>8</v>
      </c>
      <c r="H91" s="164" t="s">
        <v>8</v>
      </c>
      <c r="I91" s="164" t="s">
        <v>8</v>
      </c>
      <c r="J91" s="164" t="s">
        <v>8</v>
      </c>
      <c r="K91" s="164" t="s">
        <v>8</v>
      </c>
      <c r="L91" s="164" t="s">
        <v>8</v>
      </c>
      <c r="M91" s="164" t="s">
        <v>8</v>
      </c>
      <c r="N91" s="164">
        <v>218.27</v>
      </c>
      <c r="O91" s="86"/>
      <c r="P91" s="86"/>
      <c r="Q91" s="86"/>
      <c r="R91" s="86"/>
      <c r="S91" s="86"/>
      <c r="T91" s="86"/>
      <c r="U91" s="86"/>
      <c r="V91" s="86"/>
      <c r="W91" s="86"/>
      <c r="X91" s="86"/>
    </row>
    <row r="92" spans="1:24" ht="11.1" customHeight="1">
      <c r="A92" s="69">
        <f>IF(B92&lt;&gt;"",COUNTA($B$20:B92),"")</f>
        <v>72</v>
      </c>
      <c r="B92" s="78" t="s">
        <v>98</v>
      </c>
      <c r="C92" s="164">
        <v>89.72</v>
      </c>
      <c r="D92" s="164">
        <v>0.33</v>
      </c>
      <c r="E92" s="164">
        <v>0.03</v>
      </c>
      <c r="F92" s="164">
        <v>0.81</v>
      </c>
      <c r="G92" s="164" t="s">
        <v>8</v>
      </c>
      <c r="H92" s="164">
        <v>0.41</v>
      </c>
      <c r="I92" s="164" t="s">
        <v>8</v>
      </c>
      <c r="J92" s="164">
        <v>0.41</v>
      </c>
      <c r="K92" s="164" t="s">
        <v>8</v>
      </c>
      <c r="L92" s="164" t="s">
        <v>8</v>
      </c>
      <c r="M92" s="164">
        <v>0.11</v>
      </c>
      <c r="N92" s="164">
        <v>88.03</v>
      </c>
    </row>
  </sheetData>
  <mergeCells count="27">
    <mergeCell ref="L5:L16"/>
    <mergeCell ref="M5:M16"/>
    <mergeCell ref="N5:N16"/>
    <mergeCell ref="I6:I16"/>
    <mergeCell ref="J6:J16"/>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A1:B1"/>
    <mergeCell ref="C1:G1"/>
    <mergeCell ref="H1:N1"/>
    <mergeCell ref="H2:N3"/>
    <mergeCell ref="C2:G3"/>
    <mergeCell ref="A2:B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O92"/>
  <sheetViews>
    <sheetView zoomScale="140" zoomScaleNormal="140" workbookViewId="0">
      <pane xSplit="2" ySplit="18" topLeftCell="C19" activePane="bottomRight" state="frozen"/>
      <selection activeCell="C19" sqref="C19:G19"/>
      <selection pane="topRight" activeCell="C19" sqref="C19:G19"/>
      <selection pane="bottomLeft" activeCell="C19" sqref="C19:G19"/>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605</v>
      </c>
      <c r="B1" s="219"/>
      <c r="C1" s="220" t="str">
        <f>"Auszahlungen und Einzahlungen der kreisfreien und großen
kreisangehörigen Städte "&amp;Deckblatt!A7&amp;" nach Produktbereichen"</f>
        <v>Auszahlungen und Einzahlungen der kreisfreien und großen
kreisangehörigen Städte 2022 nach Produktbereichen</v>
      </c>
      <c r="D1" s="220"/>
      <c r="E1" s="220"/>
      <c r="F1" s="220"/>
      <c r="G1" s="221"/>
      <c r="H1" s="222" t="str">
        <f>"Auszahlungen und Einzahlungen der kreisfreien und großen
kreisangehörigen Städte "&amp;Deckblatt!A7&amp;" nach Produktbereichen"</f>
        <v>Auszahlungen und Einzahlungen der kreisfreien und großen
kreisangehörigen Städte 2022 nach Produktbereichen</v>
      </c>
      <c r="I1" s="220"/>
      <c r="J1" s="220"/>
      <c r="K1" s="220"/>
      <c r="L1" s="220"/>
      <c r="M1" s="220"/>
      <c r="N1" s="221"/>
    </row>
    <row r="2" spans="1:14" s="74" customFormat="1" ht="15" customHeight="1">
      <c r="A2" s="218" t="s">
        <v>606</v>
      </c>
      <c r="B2" s="219"/>
      <c r="C2" s="220" t="s">
        <v>56</v>
      </c>
      <c r="D2" s="220"/>
      <c r="E2" s="220"/>
      <c r="F2" s="220"/>
      <c r="G2" s="221"/>
      <c r="H2" s="222" t="s">
        <v>56</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12" t="s">
        <v>28</v>
      </c>
      <c r="B4" s="213" t="s">
        <v>116</v>
      </c>
      <c r="C4" s="213" t="s">
        <v>1</v>
      </c>
      <c r="D4" s="213" t="s">
        <v>120</v>
      </c>
      <c r="E4" s="213"/>
      <c r="F4" s="213"/>
      <c r="G4" s="266"/>
      <c r="H4" s="267" t="s">
        <v>120</v>
      </c>
      <c r="I4" s="213"/>
      <c r="J4" s="213"/>
      <c r="K4" s="213"/>
      <c r="L4" s="213"/>
      <c r="M4" s="213"/>
      <c r="N4" s="266"/>
    </row>
    <row r="5" spans="1:14" ht="11.45" customHeight="1">
      <c r="A5" s="212"/>
      <c r="B5" s="213"/>
      <c r="C5" s="213"/>
      <c r="D5" s="217" t="s">
        <v>107</v>
      </c>
      <c r="E5" s="217" t="s">
        <v>108</v>
      </c>
      <c r="F5" s="217" t="s">
        <v>109</v>
      </c>
      <c r="G5" s="216" t="s">
        <v>110</v>
      </c>
      <c r="H5" s="212" t="s">
        <v>111</v>
      </c>
      <c r="I5" s="217" t="s">
        <v>104</v>
      </c>
      <c r="J5" s="217"/>
      <c r="K5" s="217" t="s">
        <v>113</v>
      </c>
      <c r="L5" s="217" t="s">
        <v>118</v>
      </c>
      <c r="M5" s="217" t="s">
        <v>119</v>
      </c>
      <c r="N5" s="216" t="s">
        <v>114</v>
      </c>
    </row>
    <row r="6" spans="1:14" ht="11.45" customHeight="1">
      <c r="A6" s="212"/>
      <c r="B6" s="213"/>
      <c r="C6" s="213"/>
      <c r="D6" s="217"/>
      <c r="E6" s="217"/>
      <c r="F6" s="217"/>
      <c r="G6" s="216"/>
      <c r="H6" s="212"/>
      <c r="I6" s="217" t="s">
        <v>103</v>
      </c>
      <c r="J6" s="217" t="s">
        <v>112</v>
      </c>
      <c r="K6" s="217"/>
      <c r="L6" s="217"/>
      <c r="M6" s="217"/>
      <c r="N6" s="216"/>
    </row>
    <row r="7" spans="1:14" ht="11.45" customHeight="1">
      <c r="A7" s="212"/>
      <c r="B7" s="213"/>
      <c r="C7" s="213"/>
      <c r="D7" s="217"/>
      <c r="E7" s="217"/>
      <c r="F7" s="217"/>
      <c r="G7" s="216"/>
      <c r="H7" s="212"/>
      <c r="I7" s="217"/>
      <c r="J7" s="217"/>
      <c r="K7" s="217"/>
      <c r="L7" s="217"/>
      <c r="M7" s="217"/>
      <c r="N7" s="216"/>
    </row>
    <row r="8" spans="1:14" ht="11.45" customHeight="1">
      <c r="A8" s="212"/>
      <c r="B8" s="213"/>
      <c r="C8" s="213"/>
      <c r="D8" s="217"/>
      <c r="E8" s="217"/>
      <c r="F8" s="217"/>
      <c r="G8" s="216"/>
      <c r="H8" s="212"/>
      <c r="I8" s="217"/>
      <c r="J8" s="217"/>
      <c r="K8" s="217"/>
      <c r="L8" s="217"/>
      <c r="M8" s="217"/>
      <c r="N8" s="216"/>
    </row>
    <row r="9" spans="1:14" ht="11.45" customHeight="1">
      <c r="A9" s="212"/>
      <c r="B9" s="213"/>
      <c r="C9" s="265"/>
      <c r="D9" s="268"/>
      <c r="E9" s="268"/>
      <c r="F9" s="268"/>
      <c r="G9" s="269"/>
      <c r="H9" s="270"/>
      <c r="I9" s="268"/>
      <c r="J9" s="268"/>
      <c r="K9" s="268"/>
      <c r="L9" s="268"/>
      <c r="M9" s="268"/>
      <c r="N9" s="216"/>
    </row>
    <row r="10" spans="1:14" ht="11.45" customHeight="1">
      <c r="A10" s="212"/>
      <c r="B10" s="213"/>
      <c r="C10" s="265"/>
      <c r="D10" s="268"/>
      <c r="E10" s="268"/>
      <c r="F10" s="268"/>
      <c r="G10" s="269"/>
      <c r="H10" s="270"/>
      <c r="I10" s="268"/>
      <c r="J10" s="268"/>
      <c r="K10" s="268"/>
      <c r="L10" s="268"/>
      <c r="M10" s="268"/>
      <c r="N10" s="216"/>
    </row>
    <row r="11" spans="1:14" ht="11.45" customHeight="1">
      <c r="A11" s="212"/>
      <c r="B11" s="213"/>
      <c r="C11" s="265"/>
      <c r="D11" s="268"/>
      <c r="E11" s="268"/>
      <c r="F11" s="268"/>
      <c r="G11" s="269"/>
      <c r="H11" s="270"/>
      <c r="I11" s="268"/>
      <c r="J11" s="268"/>
      <c r="K11" s="268"/>
      <c r="L11" s="268"/>
      <c r="M11" s="268"/>
      <c r="N11" s="216"/>
    </row>
    <row r="12" spans="1:14" ht="11.45" customHeight="1">
      <c r="A12" s="212"/>
      <c r="B12" s="213"/>
      <c r="C12" s="265"/>
      <c r="D12" s="268"/>
      <c r="E12" s="268"/>
      <c r="F12" s="268"/>
      <c r="G12" s="269"/>
      <c r="H12" s="270"/>
      <c r="I12" s="268"/>
      <c r="J12" s="268"/>
      <c r="K12" s="268"/>
      <c r="L12" s="268"/>
      <c r="M12" s="268"/>
      <c r="N12" s="216"/>
    </row>
    <row r="13" spans="1:14" ht="11.45" customHeight="1">
      <c r="A13" s="212"/>
      <c r="B13" s="213"/>
      <c r="C13" s="265"/>
      <c r="D13" s="268"/>
      <c r="E13" s="268"/>
      <c r="F13" s="268"/>
      <c r="G13" s="269"/>
      <c r="H13" s="270"/>
      <c r="I13" s="268"/>
      <c r="J13" s="268"/>
      <c r="K13" s="268"/>
      <c r="L13" s="268"/>
      <c r="M13" s="268"/>
      <c r="N13" s="216"/>
    </row>
    <row r="14" spans="1:14" ht="11.45" customHeight="1">
      <c r="A14" s="212"/>
      <c r="B14" s="213"/>
      <c r="C14" s="265"/>
      <c r="D14" s="268"/>
      <c r="E14" s="268"/>
      <c r="F14" s="268"/>
      <c r="G14" s="269"/>
      <c r="H14" s="270"/>
      <c r="I14" s="268"/>
      <c r="J14" s="268"/>
      <c r="K14" s="268"/>
      <c r="L14" s="268"/>
      <c r="M14" s="268"/>
      <c r="N14" s="216"/>
    </row>
    <row r="15" spans="1:14" ht="11.45" customHeight="1">
      <c r="A15" s="212"/>
      <c r="B15" s="213"/>
      <c r="C15" s="265"/>
      <c r="D15" s="268"/>
      <c r="E15" s="268"/>
      <c r="F15" s="268"/>
      <c r="G15" s="269"/>
      <c r="H15" s="270"/>
      <c r="I15" s="268"/>
      <c r="J15" s="268"/>
      <c r="K15" s="268"/>
      <c r="L15" s="268"/>
      <c r="M15" s="268"/>
      <c r="N15" s="216"/>
    </row>
    <row r="16" spans="1:14" ht="11.45" customHeight="1">
      <c r="A16" s="212"/>
      <c r="B16" s="213"/>
      <c r="C16" s="265"/>
      <c r="D16" s="268"/>
      <c r="E16" s="268"/>
      <c r="F16" s="268"/>
      <c r="G16" s="269"/>
      <c r="H16" s="270"/>
      <c r="I16" s="268"/>
      <c r="J16" s="268"/>
      <c r="K16" s="268"/>
      <c r="L16" s="268"/>
      <c r="M16" s="268"/>
      <c r="N16" s="216"/>
    </row>
    <row r="17" spans="1:15" ht="11.45" customHeight="1">
      <c r="A17" s="212"/>
      <c r="B17" s="213"/>
      <c r="C17" s="265"/>
      <c r="D17" s="145">
        <v>11</v>
      </c>
      <c r="E17" s="145">
        <v>12</v>
      </c>
      <c r="F17" s="145" t="s">
        <v>101</v>
      </c>
      <c r="G17" s="146" t="s">
        <v>102</v>
      </c>
      <c r="H17" s="147">
        <v>3</v>
      </c>
      <c r="I17" s="145" t="s">
        <v>105</v>
      </c>
      <c r="J17" s="145">
        <v>36</v>
      </c>
      <c r="K17" s="145">
        <v>4</v>
      </c>
      <c r="L17" s="145" t="s">
        <v>106</v>
      </c>
      <c r="M17" s="145" t="s">
        <v>115</v>
      </c>
      <c r="N17" s="75">
        <v>6</v>
      </c>
    </row>
    <row r="18" spans="1:15" s="83" customFormat="1" ht="11.45" customHeight="1">
      <c r="A18" s="64">
        <v>1</v>
      </c>
      <c r="B18" s="65">
        <v>2</v>
      </c>
      <c r="C18" s="142">
        <v>3</v>
      </c>
      <c r="D18" s="142">
        <v>4</v>
      </c>
      <c r="E18" s="142">
        <v>5</v>
      </c>
      <c r="F18" s="142">
        <v>6</v>
      </c>
      <c r="G18" s="143">
        <v>7</v>
      </c>
      <c r="H18" s="148">
        <v>8</v>
      </c>
      <c r="I18" s="142">
        <v>9</v>
      </c>
      <c r="J18" s="142">
        <v>10</v>
      </c>
      <c r="K18" s="142">
        <v>11</v>
      </c>
      <c r="L18" s="142">
        <v>12</v>
      </c>
      <c r="M18" s="142">
        <v>13</v>
      </c>
      <c r="N18" s="67">
        <v>14</v>
      </c>
    </row>
    <row r="19" spans="1:15" s="71" customFormat="1" ht="20.100000000000001" customHeight="1">
      <c r="A19" s="88"/>
      <c r="B19" s="84"/>
      <c r="C19" s="263" t="s">
        <v>969</v>
      </c>
      <c r="D19" s="264"/>
      <c r="E19" s="264"/>
      <c r="F19" s="264"/>
      <c r="G19" s="264"/>
      <c r="H19" s="264" t="s">
        <v>969</v>
      </c>
      <c r="I19" s="264"/>
      <c r="J19" s="264"/>
      <c r="K19" s="264"/>
      <c r="L19" s="264"/>
      <c r="M19" s="264"/>
      <c r="N19" s="264"/>
      <c r="O19" s="85"/>
    </row>
    <row r="20" spans="1:15" s="71" customFormat="1" ht="11.1" customHeight="1">
      <c r="A20" s="69">
        <f>IF(B20&lt;&gt;"",COUNTA($B$20:B20),"")</f>
        <v>1</v>
      </c>
      <c r="B20" s="78" t="s">
        <v>70</v>
      </c>
      <c r="C20" s="161">
        <v>160990</v>
      </c>
      <c r="D20" s="161">
        <v>52254</v>
      </c>
      <c r="E20" s="161">
        <v>36472</v>
      </c>
      <c r="F20" s="161">
        <v>5717</v>
      </c>
      <c r="G20" s="161">
        <v>8491</v>
      </c>
      <c r="H20" s="161">
        <v>15725</v>
      </c>
      <c r="I20" s="161">
        <v>8375</v>
      </c>
      <c r="J20" s="161">
        <v>7350</v>
      </c>
      <c r="K20" s="161">
        <v>9865</v>
      </c>
      <c r="L20" s="161">
        <v>17449</v>
      </c>
      <c r="M20" s="161">
        <v>15017</v>
      </c>
      <c r="N20" s="161" t="s">
        <v>8</v>
      </c>
      <c r="O20" s="85"/>
    </row>
    <row r="21" spans="1:15" s="71" customFormat="1" ht="11.1" customHeight="1">
      <c r="A21" s="69">
        <f>IF(B21&lt;&gt;"",COUNTA($B$20:B21),"")</f>
        <v>2</v>
      </c>
      <c r="B21" s="78" t="s">
        <v>71</v>
      </c>
      <c r="C21" s="161">
        <v>86172</v>
      </c>
      <c r="D21" s="161">
        <v>10497</v>
      </c>
      <c r="E21" s="161">
        <v>7599</v>
      </c>
      <c r="F21" s="161">
        <v>26293</v>
      </c>
      <c r="G21" s="161">
        <v>4246</v>
      </c>
      <c r="H21" s="161">
        <v>7712</v>
      </c>
      <c r="I21" s="161">
        <v>7339</v>
      </c>
      <c r="J21" s="161">
        <v>373</v>
      </c>
      <c r="K21" s="161">
        <v>11139</v>
      </c>
      <c r="L21" s="161">
        <v>12647</v>
      </c>
      <c r="M21" s="161">
        <v>6040</v>
      </c>
      <c r="N21" s="161" t="s">
        <v>8</v>
      </c>
      <c r="O21" s="85"/>
    </row>
    <row r="22" spans="1:15" s="71" customFormat="1" ht="21.6" customHeight="1">
      <c r="A22" s="69">
        <f>IF(B22&lt;&gt;"",COUNTA($B$20:B22),"")</f>
        <v>3</v>
      </c>
      <c r="B22" s="79" t="s">
        <v>628</v>
      </c>
      <c r="C22" s="161">
        <v>213092</v>
      </c>
      <c r="D22" s="161" t="s">
        <v>8</v>
      </c>
      <c r="E22" s="161" t="s">
        <v>8</v>
      </c>
      <c r="F22" s="161" t="s">
        <v>8</v>
      </c>
      <c r="G22" s="161" t="s">
        <v>8</v>
      </c>
      <c r="H22" s="161">
        <v>213092</v>
      </c>
      <c r="I22" s="161">
        <v>156883</v>
      </c>
      <c r="J22" s="161">
        <v>56209</v>
      </c>
      <c r="K22" s="161" t="s">
        <v>8</v>
      </c>
      <c r="L22" s="161" t="s">
        <v>8</v>
      </c>
      <c r="M22" s="161" t="s">
        <v>8</v>
      </c>
      <c r="N22" s="161" t="s">
        <v>8</v>
      </c>
      <c r="O22" s="85"/>
    </row>
    <row r="23" spans="1:15" s="71" customFormat="1" ht="11.1" customHeight="1">
      <c r="A23" s="69">
        <f>IF(B23&lt;&gt;"",COUNTA($B$20:B23),"")</f>
        <v>4</v>
      </c>
      <c r="B23" s="78" t="s">
        <v>72</v>
      </c>
      <c r="C23" s="161">
        <v>1467</v>
      </c>
      <c r="D23" s="161">
        <v>1</v>
      </c>
      <c r="E23" s="161" t="s">
        <v>8</v>
      </c>
      <c r="F23" s="161" t="s">
        <v>8</v>
      </c>
      <c r="G23" s="161" t="s">
        <v>8</v>
      </c>
      <c r="H23" s="161" t="s">
        <v>8</v>
      </c>
      <c r="I23" s="161" t="s">
        <v>8</v>
      </c>
      <c r="J23" s="161" t="s">
        <v>8</v>
      </c>
      <c r="K23" s="161" t="s">
        <v>8</v>
      </c>
      <c r="L23" s="161" t="s">
        <v>8</v>
      </c>
      <c r="M23" s="161" t="s">
        <v>8</v>
      </c>
      <c r="N23" s="161">
        <v>1466</v>
      </c>
      <c r="O23" s="85"/>
    </row>
    <row r="24" spans="1:15" s="71" customFormat="1" ht="11.1" customHeight="1">
      <c r="A24" s="69">
        <f>IF(B24&lt;&gt;"",COUNTA($B$20:B24),"")</f>
        <v>5</v>
      </c>
      <c r="B24" s="78" t="s">
        <v>73</v>
      </c>
      <c r="C24" s="161">
        <v>281840</v>
      </c>
      <c r="D24" s="161">
        <v>6571</v>
      </c>
      <c r="E24" s="161">
        <v>14300</v>
      </c>
      <c r="F24" s="161">
        <v>16638</v>
      </c>
      <c r="G24" s="161">
        <v>28592</v>
      </c>
      <c r="H24" s="161">
        <v>134013</v>
      </c>
      <c r="I24" s="161">
        <v>17469</v>
      </c>
      <c r="J24" s="161">
        <v>116545</v>
      </c>
      <c r="K24" s="161">
        <v>5896</v>
      </c>
      <c r="L24" s="161">
        <v>41769</v>
      </c>
      <c r="M24" s="161">
        <v>33991</v>
      </c>
      <c r="N24" s="161">
        <v>68</v>
      </c>
      <c r="O24" s="85"/>
    </row>
    <row r="25" spans="1:15" s="71" customFormat="1" ht="11.1" customHeight="1">
      <c r="A25" s="69">
        <f>IF(B25&lt;&gt;"",COUNTA($B$20:B25),"")</f>
        <v>6</v>
      </c>
      <c r="B25" s="78" t="s">
        <v>74</v>
      </c>
      <c r="C25" s="161">
        <v>5205</v>
      </c>
      <c r="D25" s="161" t="s">
        <v>8</v>
      </c>
      <c r="E25" s="161" t="s">
        <v>8</v>
      </c>
      <c r="F25" s="161">
        <v>3667</v>
      </c>
      <c r="G25" s="161">
        <v>2</v>
      </c>
      <c r="H25" s="161">
        <v>1517</v>
      </c>
      <c r="I25" s="161">
        <v>11</v>
      </c>
      <c r="J25" s="161">
        <v>1506</v>
      </c>
      <c r="K25" s="161" t="s">
        <v>8</v>
      </c>
      <c r="L25" s="161">
        <v>19</v>
      </c>
      <c r="M25" s="161" t="s">
        <v>8</v>
      </c>
      <c r="N25" s="161" t="s">
        <v>8</v>
      </c>
      <c r="O25" s="85"/>
    </row>
    <row r="26" spans="1:15" s="71" customFormat="1" ht="19.149999999999999" customHeight="1">
      <c r="A26" s="70">
        <f>IF(B26&lt;&gt;"",COUNTA($B$20:B26),"")</f>
        <v>7</v>
      </c>
      <c r="B26" s="80" t="s">
        <v>75</v>
      </c>
      <c r="C26" s="162">
        <v>738356</v>
      </c>
      <c r="D26" s="162">
        <v>69323</v>
      </c>
      <c r="E26" s="162">
        <v>58370</v>
      </c>
      <c r="F26" s="162">
        <v>44981</v>
      </c>
      <c r="G26" s="162">
        <v>41328</v>
      </c>
      <c r="H26" s="162">
        <v>369024</v>
      </c>
      <c r="I26" s="162">
        <v>190054</v>
      </c>
      <c r="J26" s="162">
        <v>178971</v>
      </c>
      <c r="K26" s="162">
        <v>26901</v>
      </c>
      <c r="L26" s="162">
        <v>71846</v>
      </c>
      <c r="M26" s="162">
        <v>55049</v>
      </c>
      <c r="N26" s="162">
        <v>1535</v>
      </c>
      <c r="O26" s="85"/>
    </row>
    <row r="27" spans="1:15" s="71" customFormat="1" ht="21.6" customHeight="1">
      <c r="A27" s="69">
        <f>IF(B27&lt;&gt;"",COUNTA($B$20:B27),"")</f>
        <v>8</v>
      </c>
      <c r="B27" s="79" t="s">
        <v>76</v>
      </c>
      <c r="C27" s="161">
        <v>72891</v>
      </c>
      <c r="D27" s="161">
        <v>6107</v>
      </c>
      <c r="E27" s="161">
        <v>4585</v>
      </c>
      <c r="F27" s="161">
        <v>3307</v>
      </c>
      <c r="G27" s="161">
        <v>734</v>
      </c>
      <c r="H27" s="161">
        <v>1090</v>
      </c>
      <c r="I27" s="161">
        <v>88</v>
      </c>
      <c r="J27" s="161">
        <v>1002</v>
      </c>
      <c r="K27" s="161">
        <v>9415</v>
      </c>
      <c r="L27" s="161">
        <v>38904</v>
      </c>
      <c r="M27" s="161">
        <v>8750</v>
      </c>
      <c r="N27" s="161" t="s">
        <v>8</v>
      </c>
      <c r="O27" s="85"/>
    </row>
    <row r="28" spans="1:15" s="71" customFormat="1" ht="11.1" customHeight="1">
      <c r="A28" s="69">
        <f>IF(B28&lt;&gt;"",COUNTA($B$20:B28),"")</f>
        <v>9</v>
      </c>
      <c r="B28" s="78" t="s">
        <v>77</v>
      </c>
      <c r="C28" s="161">
        <v>23213</v>
      </c>
      <c r="D28" s="161">
        <v>123</v>
      </c>
      <c r="E28" s="161" t="s">
        <v>8</v>
      </c>
      <c r="F28" s="161">
        <v>29</v>
      </c>
      <c r="G28" s="161">
        <v>27</v>
      </c>
      <c r="H28" s="161" t="s">
        <v>8</v>
      </c>
      <c r="I28" s="161" t="s">
        <v>8</v>
      </c>
      <c r="J28" s="161" t="s">
        <v>8</v>
      </c>
      <c r="K28" s="161">
        <v>13</v>
      </c>
      <c r="L28" s="161">
        <v>18398</v>
      </c>
      <c r="M28" s="161">
        <v>4623</v>
      </c>
      <c r="N28" s="161" t="s">
        <v>8</v>
      </c>
      <c r="O28" s="85"/>
    </row>
    <row r="29" spans="1:15" s="71" customFormat="1" ht="11.1" customHeight="1">
      <c r="A29" s="69">
        <f>IF(B29&lt;&gt;"",COUNTA($B$20:B29),"")</f>
        <v>10</v>
      </c>
      <c r="B29" s="78" t="s">
        <v>78</v>
      </c>
      <c r="C29" s="161" t="s">
        <v>8</v>
      </c>
      <c r="D29" s="161" t="s">
        <v>8</v>
      </c>
      <c r="E29" s="161" t="s">
        <v>8</v>
      </c>
      <c r="F29" s="161" t="s">
        <v>8</v>
      </c>
      <c r="G29" s="161" t="s">
        <v>8</v>
      </c>
      <c r="H29" s="161" t="s">
        <v>8</v>
      </c>
      <c r="I29" s="161" t="s">
        <v>8</v>
      </c>
      <c r="J29" s="161" t="s">
        <v>8</v>
      </c>
      <c r="K29" s="161" t="s">
        <v>8</v>
      </c>
      <c r="L29" s="161" t="s">
        <v>8</v>
      </c>
      <c r="M29" s="161" t="s">
        <v>8</v>
      </c>
      <c r="N29" s="161" t="s">
        <v>8</v>
      </c>
      <c r="O29" s="85"/>
    </row>
    <row r="30" spans="1:15" s="71" customFormat="1" ht="11.1" customHeight="1">
      <c r="A30" s="69">
        <f>IF(B30&lt;&gt;"",COUNTA($B$20:B30),"")</f>
        <v>11</v>
      </c>
      <c r="B30" s="78" t="s">
        <v>79</v>
      </c>
      <c r="C30" s="161">
        <v>23202</v>
      </c>
      <c r="D30" s="161">
        <v>15</v>
      </c>
      <c r="E30" s="161" t="s">
        <v>8</v>
      </c>
      <c r="F30" s="161">
        <v>628</v>
      </c>
      <c r="G30" s="161" t="s">
        <v>8</v>
      </c>
      <c r="H30" s="161">
        <v>236</v>
      </c>
      <c r="I30" s="161">
        <v>196</v>
      </c>
      <c r="J30" s="161">
        <v>40</v>
      </c>
      <c r="K30" s="161" t="s">
        <v>8</v>
      </c>
      <c r="L30" s="161">
        <v>21885</v>
      </c>
      <c r="M30" s="161">
        <v>26</v>
      </c>
      <c r="N30" s="161">
        <v>412</v>
      </c>
      <c r="O30" s="85"/>
    </row>
    <row r="31" spans="1:15" s="71" customFormat="1" ht="11.1" customHeight="1">
      <c r="A31" s="69">
        <f>IF(B31&lt;&gt;"",COUNTA($B$20:B31),"")</f>
        <v>12</v>
      </c>
      <c r="B31" s="78" t="s">
        <v>74</v>
      </c>
      <c r="C31" s="161" t="s">
        <v>8</v>
      </c>
      <c r="D31" s="161" t="s">
        <v>8</v>
      </c>
      <c r="E31" s="161" t="s">
        <v>8</v>
      </c>
      <c r="F31" s="161" t="s">
        <v>8</v>
      </c>
      <c r="G31" s="161" t="s">
        <v>8</v>
      </c>
      <c r="H31" s="161" t="s">
        <v>8</v>
      </c>
      <c r="I31" s="161" t="s">
        <v>8</v>
      </c>
      <c r="J31" s="161" t="s">
        <v>8</v>
      </c>
      <c r="K31" s="161" t="s">
        <v>8</v>
      </c>
      <c r="L31" s="161" t="s">
        <v>8</v>
      </c>
      <c r="M31" s="161" t="s">
        <v>8</v>
      </c>
      <c r="N31" s="161" t="s">
        <v>8</v>
      </c>
      <c r="O31" s="85"/>
    </row>
    <row r="32" spans="1:15" s="71" customFormat="1" ht="19.149999999999999" customHeight="1">
      <c r="A32" s="70">
        <f>IF(B32&lt;&gt;"",COUNTA($B$20:B32),"")</f>
        <v>13</v>
      </c>
      <c r="B32" s="80" t="s">
        <v>80</v>
      </c>
      <c r="C32" s="162">
        <v>96093</v>
      </c>
      <c r="D32" s="162">
        <v>6122</v>
      </c>
      <c r="E32" s="162">
        <v>4585</v>
      </c>
      <c r="F32" s="162">
        <v>3935</v>
      </c>
      <c r="G32" s="162">
        <v>734</v>
      </c>
      <c r="H32" s="162">
        <v>1325</v>
      </c>
      <c r="I32" s="162">
        <v>284</v>
      </c>
      <c r="J32" s="162">
        <v>1042</v>
      </c>
      <c r="K32" s="162">
        <v>9415</v>
      </c>
      <c r="L32" s="162">
        <v>60789</v>
      </c>
      <c r="M32" s="162">
        <v>8776</v>
      </c>
      <c r="N32" s="162">
        <v>412</v>
      </c>
      <c r="O32" s="85"/>
    </row>
    <row r="33" spans="1:15" s="71" customFormat="1" ht="19.149999999999999" customHeight="1">
      <c r="A33" s="70">
        <f>IF(B33&lt;&gt;"",COUNTA($B$20:B33),"")</f>
        <v>14</v>
      </c>
      <c r="B33" s="80" t="s">
        <v>81</v>
      </c>
      <c r="C33" s="162">
        <v>834448</v>
      </c>
      <c r="D33" s="162">
        <v>75445</v>
      </c>
      <c r="E33" s="162">
        <v>62955</v>
      </c>
      <c r="F33" s="162">
        <v>48915</v>
      </c>
      <c r="G33" s="162">
        <v>42062</v>
      </c>
      <c r="H33" s="162">
        <v>370349</v>
      </c>
      <c r="I33" s="162">
        <v>190337</v>
      </c>
      <c r="J33" s="162">
        <v>180012</v>
      </c>
      <c r="K33" s="162">
        <v>36316</v>
      </c>
      <c r="L33" s="162">
        <v>132635</v>
      </c>
      <c r="M33" s="162">
        <v>63825</v>
      </c>
      <c r="N33" s="162">
        <v>1947</v>
      </c>
      <c r="O33" s="85"/>
    </row>
    <row r="34" spans="1:15" s="71" customFormat="1" ht="11.1" customHeight="1">
      <c r="A34" s="69">
        <f>IF(B34&lt;&gt;"",COUNTA($B$20:B34),"")</f>
        <v>15</v>
      </c>
      <c r="B34" s="78" t="s">
        <v>82</v>
      </c>
      <c r="C34" s="161">
        <v>251202</v>
      </c>
      <c r="D34" s="161" t="s">
        <v>8</v>
      </c>
      <c r="E34" s="161" t="s">
        <v>8</v>
      </c>
      <c r="F34" s="161" t="s">
        <v>8</v>
      </c>
      <c r="G34" s="161" t="s">
        <v>8</v>
      </c>
      <c r="H34" s="161" t="s">
        <v>8</v>
      </c>
      <c r="I34" s="161" t="s">
        <v>8</v>
      </c>
      <c r="J34" s="161" t="s">
        <v>8</v>
      </c>
      <c r="K34" s="161" t="s">
        <v>8</v>
      </c>
      <c r="L34" s="161" t="s">
        <v>8</v>
      </c>
      <c r="M34" s="161" t="s">
        <v>8</v>
      </c>
      <c r="N34" s="161">
        <v>251202</v>
      </c>
      <c r="O34" s="85"/>
    </row>
    <row r="35" spans="1:15" s="71" customFormat="1" ht="11.1" customHeight="1">
      <c r="A35" s="69">
        <f>IF(B35&lt;&gt;"",COUNTA($B$20:B35),"")</f>
        <v>16</v>
      </c>
      <c r="B35" s="78" t="s">
        <v>83</v>
      </c>
      <c r="C35" s="161">
        <v>76314</v>
      </c>
      <c r="D35" s="161" t="s">
        <v>8</v>
      </c>
      <c r="E35" s="161" t="s">
        <v>8</v>
      </c>
      <c r="F35" s="161" t="s">
        <v>8</v>
      </c>
      <c r="G35" s="161" t="s">
        <v>8</v>
      </c>
      <c r="H35" s="161" t="s">
        <v>8</v>
      </c>
      <c r="I35" s="161" t="s">
        <v>8</v>
      </c>
      <c r="J35" s="161" t="s">
        <v>8</v>
      </c>
      <c r="K35" s="161" t="s">
        <v>8</v>
      </c>
      <c r="L35" s="161" t="s">
        <v>8</v>
      </c>
      <c r="M35" s="161" t="s">
        <v>8</v>
      </c>
      <c r="N35" s="161">
        <v>76314</v>
      </c>
      <c r="O35" s="85"/>
    </row>
    <row r="36" spans="1:15" s="71" customFormat="1" ht="11.1" customHeight="1">
      <c r="A36" s="69">
        <f>IF(B36&lt;&gt;"",COUNTA($B$20:B36),"")</f>
        <v>17</v>
      </c>
      <c r="B36" s="78" t="s">
        <v>99</v>
      </c>
      <c r="C36" s="161">
        <v>125881</v>
      </c>
      <c r="D36" s="161" t="s">
        <v>8</v>
      </c>
      <c r="E36" s="161" t="s">
        <v>8</v>
      </c>
      <c r="F36" s="161" t="s">
        <v>8</v>
      </c>
      <c r="G36" s="161" t="s">
        <v>8</v>
      </c>
      <c r="H36" s="161" t="s">
        <v>8</v>
      </c>
      <c r="I36" s="161" t="s">
        <v>8</v>
      </c>
      <c r="J36" s="161" t="s">
        <v>8</v>
      </c>
      <c r="K36" s="161" t="s">
        <v>8</v>
      </c>
      <c r="L36" s="161" t="s">
        <v>8</v>
      </c>
      <c r="M36" s="161" t="s">
        <v>8</v>
      </c>
      <c r="N36" s="161">
        <v>125881</v>
      </c>
      <c r="O36" s="85"/>
    </row>
    <row r="37" spans="1:15" s="71" customFormat="1" ht="11.1" customHeight="1">
      <c r="A37" s="69">
        <f>IF(B37&lt;&gt;"",COUNTA($B$20:B37),"")</f>
        <v>18</v>
      </c>
      <c r="B37" s="78" t="s">
        <v>100</v>
      </c>
      <c r="C37" s="161">
        <v>23820</v>
      </c>
      <c r="D37" s="161" t="s">
        <v>8</v>
      </c>
      <c r="E37" s="161" t="s">
        <v>8</v>
      </c>
      <c r="F37" s="161" t="s">
        <v>8</v>
      </c>
      <c r="G37" s="161" t="s">
        <v>8</v>
      </c>
      <c r="H37" s="161" t="s">
        <v>8</v>
      </c>
      <c r="I37" s="161" t="s">
        <v>8</v>
      </c>
      <c r="J37" s="161" t="s">
        <v>8</v>
      </c>
      <c r="K37" s="161" t="s">
        <v>8</v>
      </c>
      <c r="L37" s="161" t="s">
        <v>8</v>
      </c>
      <c r="M37" s="161" t="s">
        <v>8</v>
      </c>
      <c r="N37" s="161">
        <v>23820</v>
      </c>
      <c r="O37" s="85"/>
    </row>
    <row r="38" spans="1:15" s="71" customFormat="1" ht="11.1" customHeight="1">
      <c r="A38" s="69">
        <f>IF(B38&lt;&gt;"",COUNTA($B$20:B38),"")</f>
        <v>19</v>
      </c>
      <c r="B38" s="78" t="s">
        <v>27</v>
      </c>
      <c r="C38" s="161">
        <v>115405</v>
      </c>
      <c r="D38" s="161" t="s">
        <v>8</v>
      </c>
      <c r="E38" s="161" t="s">
        <v>8</v>
      </c>
      <c r="F38" s="161" t="s">
        <v>8</v>
      </c>
      <c r="G38" s="161" t="s">
        <v>8</v>
      </c>
      <c r="H38" s="161" t="s">
        <v>8</v>
      </c>
      <c r="I38" s="161" t="s">
        <v>8</v>
      </c>
      <c r="J38" s="161" t="s">
        <v>8</v>
      </c>
      <c r="K38" s="161" t="s">
        <v>8</v>
      </c>
      <c r="L38" s="161" t="s">
        <v>8</v>
      </c>
      <c r="M38" s="161" t="s">
        <v>8</v>
      </c>
      <c r="N38" s="161">
        <v>115405</v>
      </c>
      <c r="O38" s="85"/>
    </row>
    <row r="39" spans="1:15" s="71" customFormat="1" ht="21.6" customHeight="1">
      <c r="A39" s="69">
        <f>IF(B39&lt;&gt;"",COUNTA($B$20:B39),"")</f>
        <v>20</v>
      </c>
      <c r="B39" s="79" t="s">
        <v>84</v>
      </c>
      <c r="C39" s="161">
        <v>45052</v>
      </c>
      <c r="D39" s="161" t="s">
        <v>8</v>
      </c>
      <c r="E39" s="161" t="s">
        <v>8</v>
      </c>
      <c r="F39" s="161" t="s">
        <v>8</v>
      </c>
      <c r="G39" s="161" t="s">
        <v>8</v>
      </c>
      <c r="H39" s="161" t="s">
        <v>8</v>
      </c>
      <c r="I39" s="161" t="s">
        <v>8</v>
      </c>
      <c r="J39" s="161" t="s">
        <v>8</v>
      </c>
      <c r="K39" s="161" t="s">
        <v>8</v>
      </c>
      <c r="L39" s="161" t="s">
        <v>8</v>
      </c>
      <c r="M39" s="161" t="s">
        <v>8</v>
      </c>
      <c r="N39" s="161">
        <v>45052</v>
      </c>
      <c r="O39" s="85"/>
    </row>
    <row r="40" spans="1:15" s="71" customFormat="1" ht="21.6" customHeight="1">
      <c r="A40" s="69">
        <f>IF(B40&lt;&gt;"",COUNTA($B$20:B40),"")</f>
        <v>21</v>
      </c>
      <c r="B40" s="79" t="s">
        <v>85</v>
      </c>
      <c r="C40" s="161">
        <v>142345</v>
      </c>
      <c r="D40" s="161">
        <v>1336</v>
      </c>
      <c r="E40" s="161">
        <v>1002</v>
      </c>
      <c r="F40" s="161">
        <v>1512</v>
      </c>
      <c r="G40" s="161">
        <v>11126</v>
      </c>
      <c r="H40" s="161">
        <v>123599</v>
      </c>
      <c r="I40" s="161">
        <v>63689</v>
      </c>
      <c r="J40" s="161">
        <v>59910</v>
      </c>
      <c r="K40" s="161">
        <v>675</v>
      </c>
      <c r="L40" s="161">
        <v>2938</v>
      </c>
      <c r="M40" s="161">
        <v>155</v>
      </c>
      <c r="N40" s="161" t="s">
        <v>8</v>
      </c>
      <c r="O40" s="85"/>
    </row>
    <row r="41" spans="1:15" s="71" customFormat="1" ht="21.6" customHeight="1">
      <c r="A41" s="69">
        <f>IF(B41&lt;&gt;"",COUNTA($B$20:B41),"")</f>
        <v>22</v>
      </c>
      <c r="B41" s="79" t="s">
        <v>86</v>
      </c>
      <c r="C41" s="161">
        <v>33381</v>
      </c>
      <c r="D41" s="161">
        <v>4476</v>
      </c>
      <c r="E41" s="161" t="s">
        <v>8</v>
      </c>
      <c r="F41" s="161">
        <v>66</v>
      </c>
      <c r="G41" s="161">
        <v>185</v>
      </c>
      <c r="H41" s="161">
        <v>28175</v>
      </c>
      <c r="I41" s="161">
        <v>28073</v>
      </c>
      <c r="J41" s="161">
        <v>101</v>
      </c>
      <c r="K41" s="161">
        <v>183</v>
      </c>
      <c r="L41" s="161">
        <v>120</v>
      </c>
      <c r="M41" s="161">
        <v>176</v>
      </c>
      <c r="N41" s="161" t="s">
        <v>8</v>
      </c>
      <c r="O41" s="85"/>
    </row>
    <row r="42" spans="1:15" s="71" customFormat="1" ht="11.1" customHeight="1">
      <c r="A42" s="69">
        <f>IF(B42&lt;&gt;"",COUNTA($B$20:B42),"")</f>
        <v>23</v>
      </c>
      <c r="B42" s="78" t="s">
        <v>87</v>
      </c>
      <c r="C42" s="161">
        <v>58016</v>
      </c>
      <c r="D42" s="161">
        <v>28</v>
      </c>
      <c r="E42" s="161">
        <v>19168</v>
      </c>
      <c r="F42" s="161" t="s">
        <v>8</v>
      </c>
      <c r="G42" s="161">
        <v>63</v>
      </c>
      <c r="H42" s="161">
        <v>35</v>
      </c>
      <c r="I42" s="161">
        <v>1</v>
      </c>
      <c r="J42" s="161">
        <v>34</v>
      </c>
      <c r="K42" s="161">
        <v>2742</v>
      </c>
      <c r="L42" s="161">
        <v>10944</v>
      </c>
      <c r="M42" s="161">
        <v>25036</v>
      </c>
      <c r="N42" s="161" t="s">
        <v>8</v>
      </c>
      <c r="O42" s="85"/>
    </row>
    <row r="43" spans="1:15" s="71" customFormat="1" ht="11.1" customHeight="1">
      <c r="A43" s="69">
        <f>IF(B43&lt;&gt;"",COUNTA($B$20:B43),"")</f>
        <v>24</v>
      </c>
      <c r="B43" s="78" t="s">
        <v>88</v>
      </c>
      <c r="C43" s="161">
        <v>127306</v>
      </c>
      <c r="D43" s="161">
        <v>9296</v>
      </c>
      <c r="E43" s="161">
        <v>7861</v>
      </c>
      <c r="F43" s="161">
        <v>5898</v>
      </c>
      <c r="G43" s="161">
        <v>5699</v>
      </c>
      <c r="H43" s="161">
        <v>62834</v>
      </c>
      <c r="I43" s="161">
        <v>58234</v>
      </c>
      <c r="J43" s="161">
        <v>4600</v>
      </c>
      <c r="K43" s="161">
        <v>1681</v>
      </c>
      <c r="L43" s="161">
        <v>17925</v>
      </c>
      <c r="M43" s="161">
        <v>13751</v>
      </c>
      <c r="N43" s="161">
        <v>2362</v>
      </c>
      <c r="O43" s="85"/>
    </row>
    <row r="44" spans="1:15" s="71" customFormat="1" ht="11.1" customHeight="1">
      <c r="A44" s="69">
        <f>IF(B44&lt;&gt;"",COUNTA($B$20:B44),"")</f>
        <v>25</v>
      </c>
      <c r="B44" s="78" t="s">
        <v>74</v>
      </c>
      <c r="C44" s="161">
        <v>5205</v>
      </c>
      <c r="D44" s="161" t="s">
        <v>8</v>
      </c>
      <c r="E44" s="161" t="s">
        <v>8</v>
      </c>
      <c r="F44" s="161">
        <v>3667</v>
      </c>
      <c r="G44" s="161">
        <v>2</v>
      </c>
      <c r="H44" s="161">
        <v>1517</v>
      </c>
      <c r="I44" s="161">
        <v>11</v>
      </c>
      <c r="J44" s="161">
        <v>1506</v>
      </c>
      <c r="K44" s="161" t="s">
        <v>8</v>
      </c>
      <c r="L44" s="161">
        <v>19</v>
      </c>
      <c r="M44" s="161" t="s">
        <v>8</v>
      </c>
      <c r="N44" s="161" t="s">
        <v>8</v>
      </c>
      <c r="O44" s="85"/>
    </row>
    <row r="45" spans="1:15" s="71" customFormat="1" ht="19.149999999999999" customHeight="1">
      <c r="A45" s="70">
        <f>IF(B45&lt;&gt;"",COUNTA($B$20:B45),"")</f>
        <v>26</v>
      </c>
      <c r="B45" s="80" t="s">
        <v>89</v>
      </c>
      <c r="C45" s="162">
        <v>767502</v>
      </c>
      <c r="D45" s="162">
        <v>15136</v>
      </c>
      <c r="E45" s="162">
        <v>28032</v>
      </c>
      <c r="F45" s="162">
        <v>3810</v>
      </c>
      <c r="G45" s="162">
        <v>17071</v>
      </c>
      <c r="H45" s="162">
        <v>213125</v>
      </c>
      <c r="I45" s="162">
        <v>149985</v>
      </c>
      <c r="J45" s="162">
        <v>63140</v>
      </c>
      <c r="K45" s="162">
        <v>5281</v>
      </c>
      <c r="L45" s="162">
        <v>31908</v>
      </c>
      <c r="M45" s="162">
        <v>39118</v>
      </c>
      <c r="N45" s="162">
        <v>414021</v>
      </c>
      <c r="O45" s="85"/>
    </row>
    <row r="46" spans="1:15" s="87" customFormat="1" ht="11.1" customHeight="1">
      <c r="A46" s="69">
        <f>IF(B46&lt;&gt;"",COUNTA($B$20:B46),"")</f>
        <v>27</v>
      </c>
      <c r="B46" s="78" t="s">
        <v>90</v>
      </c>
      <c r="C46" s="161">
        <v>38327</v>
      </c>
      <c r="D46" s="161">
        <v>1192</v>
      </c>
      <c r="E46" s="161">
        <v>2008</v>
      </c>
      <c r="F46" s="161">
        <v>1723</v>
      </c>
      <c r="G46" s="161" t="s">
        <v>8</v>
      </c>
      <c r="H46" s="161">
        <v>1288</v>
      </c>
      <c r="I46" s="161">
        <v>100</v>
      </c>
      <c r="J46" s="161">
        <v>1188</v>
      </c>
      <c r="K46" s="161">
        <v>221</v>
      </c>
      <c r="L46" s="161">
        <v>15403</v>
      </c>
      <c r="M46" s="161">
        <v>50</v>
      </c>
      <c r="N46" s="161">
        <v>16441</v>
      </c>
      <c r="O46" s="86"/>
    </row>
    <row r="47" spans="1:15" s="87" customFormat="1" ht="11.1" customHeight="1">
      <c r="A47" s="69">
        <f>IF(B47&lt;&gt;"",COUNTA($B$20:B47),"")</f>
        <v>28</v>
      </c>
      <c r="B47" s="78" t="s">
        <v>91</v>
      </c>
      <c r="C47" s="161" t="s">
        <v>8</v>
      </c>
      <c r="D47" s="161" t="s">
        <v>8</v>
      </c>
      <c r="E47" s="161" t="s">
        <v>8</v>
      </c>
      <c r="F47" s="161" t="s">
        <v>8</v>
      </c>
      <c r="G47" s="161" t="s">
        <v>8</v>
      </c>
      <c r="H47" s="161" t="s">
        <v>8</v>
      </c>
      <c r="I47" s="161" t="s">
        <v>8</v>
      </c>
      <c r="J47" s="161" t="s">
        <v>8</v>
      </c>
      <c r="K47" s="161" t="s">
        <v>8</v>
      </c>
      <c r="L47" s="161" t="s">
        <v>8</v>
      </c>
      <c r="M47" s="161" t="s">
        <v>8</v>
      </c>
      <c r="N47" s="161" t="s">
        <v>8</v>
      </c>
      <c r="O47" s="86"/>
    </row>
    <row r="48" spans="1:15" s="87" customFormat="1" ht="11.1" customHeight="1">
      <c r="A48" s="69">
        <f>IF(B48&lt;&gt;"",COUNTA($B$20:B48),"")</f>
        <v>29</v>
      </c>
      <c r="B48" s="78" t="s">
        <v>92</v>
      </c>
      <c r="C48" s="161">
        <v>14422</v>
      </c>
      <c r="D48" s="161">
        <v>8559</v>
      </c>
      <c r="E48" s="161">
        <v>38</v>
      </c>
      <c r="F48" s="161" t="s">
        <v>8</v>
      </c>
      <c r="G48" s="161">
        <v>82</v>
      </c>
      <c r="H48" s="161">
        <v>122</v>
      </c>
      <c r="I48" s="161">
        <v>122</v>
      </c>
      <c r="J48" s="161" t="s">
        <v>8</v>
      </c>
      <c r="K48" s="161">
        <v>2</v>
      </c>
      <c r="L48" s="161">
        <v>5524</v>
      </c>
      <c r="M48" s="161">
        <v>94</v>
      </c>
      <c r="N48" s="161" t="s">
        <v>8</v>
      </c>
      <c r="O48" s="86"/>
    </row>
    <row r="49" spans="1:15" s="87" customFormat="1" ht="11.1" customHeight="1">
      <c r="A49" s="69">
        <f>IF(B49&lt;&gt;"",COUNTA($B$20:B49),"")</f>
        <v>30</v>
      </c>
      <c r="B49" s="78" t="s">
        <v>74</v>
      </c>
      <c r="C49" s="161" t="s">
        <v>8</v>
      </c>
      <c r="D49" s="161" t="s">
        <v>8</v>
      </c>
      <c r="E49" s="161" t="s">
        <v>8</v>
      </c>
      <c r="F49" s="161" t="s">
        <v>8</v>
      </c>
      <c r="G49" s="161" t="s">
        <v>8</v>
      </c>
      <c r="H49" s="161" t="s">
        <v>8</v>
      </c>
      <c r="I49" s="161" t="s">
        <v>8</v>
      </c>
      <c r="J49" s="161" t="s">
        <v>8</v>
      </c>
      <c r="K49" s="161" t="s">
        <v>8</v>
      </c>
      <c r="L49" s="161" t="s">
        <v>8</v>
      </c>
      <c r="M49" s="161" t="s">
        <v>8</v>
      </c>
      <c r="N49" s="161" t="s">
        <v>8</v>
      </c>
      <c r="O49" s="86"/>
    </row>
    <row r="50" spans="1:15" s="71" customFormat="1" ht="19.149999999999999" customHeight="1">
      <c r="A50" s="70">
        <f>IF(B50&lt;&gt;"",COUNTA($B$20:B50),"")</f>
        <v>31</v>
      </c>
      <c r="B50" s="80" t="s">
        <v>93</v>
      </c>
      <c r="C50" s="162">
        <v>52749</v>
      </c>
      <c r="D50" s="162">
        <v>9752</v>
      </c>
      <c r="E50" s="162">
        <v>2046</v>
      </c>
      <c r="F50" s="162">
        <v>1723</v>
      </c>
      <c r="G50" s="162">
        <v>82</v>
      </c>
      <c r="H50" s="162">
        <v>1410</v>
      </c>
      <c r="I50" s="162">
        <v>222</v>
      </c>
      <c r="J50" s="162">
        <v>1188</v>
      </c>
      <c r="K50" s="162">
        <v>223</v>
      </c>
      <c r="L50" s="162">
        <v>20927</v>
      </c>
      <c r="M50" s="162">
        <v>144</v>
      </c>
      <c r="N50" s="162">
        <v>16441</v>
      </c>
      <c r="O50" s="85"/>
    </row>
    <row r="51" spans="1:15" s="71" customFormat="1" ht="19.149999999999999" customHeight="1">
      <c r="A51" s="70">
        <f>IF(B51&lt;&gt;"",COUNTA($B$20:B51),"")</f>
        <v>32</v>
      </c>
      <c r="B51" s="80" t="s">
        <v>94</v>
      </c>
      <c r="C51" s="162">
        <v>820250</v>
      </c>
      <c r="D51" s="162">
        <v>24888</v>
      </c>
      <c r="E51" s="162">
        <v>30078</v>
      </c>
      <c r="F51" s="162">
        <v>5533</v>
      </c>
      <c r="G51" s="162">
        <v>17154</v>
      </c>
      <c r="H51" s="162">
        <v>214535</v>
      </c>
      <c r="I51" s="162">
        <v>150207</v>
      </c>
      <c r="J51" s="162">
        <v>64328</v>
      </c>
      <c r="K51" s="162">
        <v>5504</v>
      </c>
      <c r="L51" s="162">
        <v>52835</v>
      </c>
      <c r="M51" s="162">
        <v>39262</v>
      </c>
      <c r="N51" s="162">
        <v>430463</v>
      </c>
      <c r="O51" s="85"/>
    </row>
    <row r="52" spans="1:15" s="71" customFormat="1" ht="19.149999999999999" customHeight="1">
      <c r="A52" s="70">
        <f>IF(B52&lt;&gt;"",COUNTA($B$20:B52),"")</f>
        <v>33</v>
      </c>
      <c r="B52" s="80" t="s">
        <v>95</v>
      </c>
      <c r="C52" s="162">
        <v>-14198</v>
      </c>
      <c r="D52" s="162">
        <v>-50558</v>
      </c>
      <c r="E52" s="162">
        <v>-32877</v>
      </c>
      <c r="F52" s="162">
        <v>-43382</v>
      </c>
      <c r="G52" s="162">
        <v>-24908</v>
      </c>
      <c r="H52" s="162">
        <v>-155815</v>
      </c>
      <c r="I52" s="162">
        <v>-40130</v>
      </c>
      <c r="J52" s="162">
        <v>-115684</v>
      </c>
      <c r="K52" s="162">
        <v>-30812</v>
      </c>
      <c r="L52" s="162">
        <v>-79800</v>
      </c>
      <c r="M52" s="162">
        <v>-24563</v>
      </c>
      <c r="N52" s="162">
        <v>428516</v>
      </c>
      <c r="O52" s="85"/>
    </row>
    <row r="53" spans="1:15" s="87" customFormat="1" ht="24.95" customHeight="1">
      <c r="A53" s="69">
        <f>IF(B53&lt;&gt;"",COUNTA($B$20:B53),"")</f>
        <v>34</v>
      </c>
      <c r="B53" s="81" t="s">
        <v>96</v>
      </c>
      <c r="C53" s="163">
        <v>29146</v>
      </c>
      <c r="D53" s="163">
        <v>-54187</v>
      </c>
      <c r="E53" s="163">
        <v>-30339</v>
      </c>
      <c r="F53" s="163">
        <v>-41171</v>
      </c>
      <c r="G53" s="163">
        <v>-24256</v>
      </c>
      <c r="H53" s="163">
        <v>-155899</v>
      </c>
      <c r="I53" s="163">
        <v>-40069</v>
      </c>
      <c r="J53" s="163">
        <v>-115830</v>
      </c>
      <c r="K53" s="163">
        <v>-21620</v>
      </c>
      <c r="L53" s="163">
        <v>-39938</v>
      </c>
      <c r="M53" s="163">
        <v>-15931</v>
      </c>
      <c r="N53" s="163">
        <v>412487</v>
      </c>
      <c r="O53" s="86"/>
    </row>
    <row r="54" spans="1:15" s="87" customFormat="1" ht="15" customHeight="1">
      <c r="A54" s="69">
        <f>IF(B54&lt;&gt;"",COUNTA($B$20:B54),"")</f>
        <v>35</v>
      </c>
      <c r="B54" s="78" t="s">
        <v>97</v>
      </c>
      <c r="C54" s="161">
        <v>4263</v>
      </c>
      <c r="D54" s="161" t="s">
        <v>8</v>
      </c>
      <c r="E54" s="161" t="s">
        <v>8</v>
      </c>
      <c r="F54" s="161" t="s">
        <v>8</v>
      </c>
      <c r="G54" s="161" t="s">
        <v>8</v>
      </c>
      <c r="H54" s="161" t="s">
        <v>8</v>
      </c>
      <c r="I54" s="161" t="s">
        <v>8</v>
      </c>
      <c r="J54" s="161" t="s">
        <v>8</v>
      </c>
      <c r="K54" s="161" t="s">
        <v>8</v>
      </c>
      <c r="L54" s="161" t="s">
        <v>8</v>
      </c>
      <c r="M54" s="161" t="s">
        <v>8</v>
      </c>
      <c r="N54" s="161">
        <v>4263</v>
      </c>
      <c r="O54" s="86"/>
    </row>
    <row r="55" spans="1:15" ht="11.1" customHeight="1">
      <c r="A55" s="69">
        <f>IF(B55&lt;&gt;"",COUNTA($B$20:B55),"")</f>
        <v>36</v>
      </c>
      <c r="B55" s="78" t="s">
        <v>98</v>
      </c>
      <c r="C55" s="161">
        <v>12287</v>
      </c>
      <c r="D55" s="161" t="s">
        <v>8</v>
      </c>
      <c r="E55" s="161" t="s">
        <v>8</v>
      </c>
      <c r="F55" s="161" t="s">
        <v>8</v>
      </c>
      <c r="G55" s="161" t="s">
        <v>8</v>
      </c>
      <c r="H55" s="161" t="s">
        <v>8</v>
      </c>
      <c r="I55" s="161" t="s">
        <v>8</v>
      </c>
      <c r="J55" s="161" t="s">
        <v>8</v>
      </c>
      <c r="K55" s="161" t="s">
        <v>8</v>
      </c>
      <c r="L55" s="161" t="s">
        <v>8</v>
      </c>
      <c r="M55" s="161" t="s">
        <v>8</v>
      </c>
      <c r="N55" s="161">
        <v>12287</v>
      </c>
    </row>
    <row r="56" spans="1:15" s="74" customFormat="1" ht="20.100000000000001" customHeight="1">
      <c r="A56" s="69" t="str">
        <f>IF(B56&lt;&gt;"",COUNTA($B$20:B56),"")</f>
        <v/>
      </c>
      <c r="B56" s="78"/>
      <c r="C56" s="229" t="s">
        <v>53</v>
      </c>
      <c r="D56" s="230"/>
      <c r="E56" s="230"/>
      <c r="F56" s="230"/>
      <c r="G56" s="230"/>
      <c r="H56" s="230" t="s">
        <v>53</v>
      </c>
      <c r="I56" s="230"/>
      <c r="J56" s="230"/>
      <c r="K56" s="230"/>
      <c r="L56" s="230"/>
      <c r="M56" s="230"/>
      <c r="N56" s="230"/>
    </row>
    <row r="57" spans="1:15" s="71" customFormat="1" ht="11.1" customHeight="1">
      <c r="A57" s="69">
        <f>IF(B57&lt;&gt;"",COUNTA($B$20:B57),"")</f>
        <v>37</v>
      </c>
      <c r="B57" s="78" t="s">
        <v>70</v>
      </c>
      <c r="C57" s="164">
        <v>768</v>
      </c>
      <c r="D57" s="164">
        <v>249.28</v>
      </c>
      <c r="E57" s="164">
        <v>173.99</v>
      </c>
      <c r="F57" s="164">
        <v>27.27</v>
      </c>
      <c r="G57" s="164">
        <v>40.51</v>
      </c>
      <c r="H57" s="164">
        <v>75.010000000000005</v>
      </c>
      <c r="I57" s="164">
        <v>39.950000000000003</v>
      </c>
      <c r="J57" s="164">
        <v>35.06</v>
      </c>
      <c r="K57" s="164">
        <v>47.06</v>
      </c>
      <c r="L57" s="164">
        <v>83.24</v>
      </c>
      <c r="M57" s="164">
        <v>71.64</v>
      </c>
      <c r="N57" s="164" t="s">
        <v>8</v>
      </c>
      <c r="O57" s="85"/>
    </row>
    <row r="58" spans="1:15" s="71" customFormat="1" ht="11.1" customHeight="1">
      <c r="A58" s="69">
        <f>IF(B58&lt;&gt;"",COUNTA($B$20:B58),"")</f>
        <v>38</v>
      </c>
      <c r="B58" s="78" t="s">
        <v>71</v>
      </c>
      <c r="C58" s="164">
        <v>411.08</v>
      </c>
      <c r="D58" s="164">
        <v>50.08</v>
      </c>
      <c r="E58" s="164">
        <v>36.25</v>
      </c>
      <c r="F58" s="164">
        <v>125.43</v>
      </c>
      <c r="G58" s="164">
        <v>20.260000000000002</v>
      </c>
      <c r="H58" s="164">
        <v>36.79</v>
      </c>
      <c r="I58" s="164">
        <v>35.01</v>
      </c>
      <c r="J58" s="164">
        <v>1.78</v>
      </c>
      <c r="K58" s="164">
        <v>53.14</v>
      </c>
      <c r="L58" s="164">
        <v>60.33</v>
      </c>
      <c r="M58" s="164">
        <v>28.82</v>
      </c>
      <c r="N58" s="164" t="s">
        <v>8</v>
      </c>
      <c r="O58" s="85"/>
    </row>
    <row r="59" spans="1:15" s="71" customFormat="1" ht="21.6" customHeight="1">
      <c r="A59" s="69">
        <f>IF(B59&lt;&gt;"",COUNTA($B$20:B59),"")</f>
        <v>39</v>
      </c>
      <c r="B59" s="79" t="s">
        <v>628</v>
      </c>
      <c r="C59" s="164">
        <v>1016.55</v>
      </c>
      <c r="D59" s="164" t="s">
        <v>8</v>
      </c>
      <c r="E59" s="164" t="s">
        <v>8</v>
      </c>
      <c r="F59" s="164" t="s">
        <v>8</v>
      </c>
      <c r="G59" s="164" t="s">
        <v>8</v>
      </c>
      <c r="H59" s="164">
        <v>1016.55</v>
      </c>
      <c r="I59" s="164">
        <v>748.41</v>
      </c>
      <c r="J59" s="164">
        <v>268.14</v>
      </c>
      <c r="K59" s="164" t="s">
        <v>8</v>
      </c>
      <c r="L59" s="164" t="s">
        <v>8</v>
      </c>
      <c r="M59" s="164" t="s">
        <v>8</v>
      </c>
      <c r="N59" s="164" t="s">
        <v>8</v>
      </c>
      <c r="O59" s="85"/>
    </row>
    <row r="60" spans="1:15" s="71" customFormat="1" ht="11.1" customHeight="1">
      <c r="A60" s="69">
        <f>IF(B60&lt;&gt;"",COUNTA($B$20:B60),"")</f>
        <v>40</v>
      </c>
      <c r="B60" s="78" t="s">
        <v>72</v>
      </c>
      <c r="C60" s="164">
        <v>7</v>
      </c>
      <c r="D60" s="164" t="s">
        <v>8</v>
      </c>
      <c r="E60" s="164" t="s">
        <v>8</v>
      </c>
      <c r="F60" s="164" t="s">
        <v>8</v>
      </c>
      <c r="G60" s="164" t="s">
        <v>8</v>
      </c>
      <c r="H60" s="164" t="s">
        <v>8</v>
      </c>
      <c r="I60" s="164" t="s">
        <v>8</v>
      </c>
      <c r="J60" s="164" t="s">
        <v>8</v>
      </c>
      <c r="K60" s="164" t="s">
        <v>8</v>
      </c>
      <c r="L60" s="164" t="s">
        <v>8</v>
      </c>
      <c r="M60" s="164" t="s">
        <v>8</v>
      </c>
      <c r="N60" s="164">
        <v>7</v>
      </c>
      <c r="O60" s="85"/>
    </row>
    <row r="61" spans="1:15" s="71" customFormat="1" ht="11.1" customHeight="1">
      <c r="A61" s="69">
        <f>IF(B61&lt;&gt;"",COUNTA($B$20:B61),"")</f>
        <v>41</v>
      </c>
      <c r="B61" s="78" t="s">
        <v>73</v>
      </c>
      <c r="C61" s="164">
        <v>1344.51</v>
      </c>
      <c r="D61" s="164">
        <v>31.35</v>
      </c>
      <c r="E61" s="164">
        <v>68.22</v>
      </c>
      <c r="F61" s="164">
        <v>79.37</v>
      </c>
      <c r="G61" s="164">
        <v>136.4</v>
      </c>
      <c r="H61" s="164">
        <v>639.30999999999995</v>
      </c>
      <c r="I61" s="164">
        <v>83.33</v>
      </c>
      <c r="J61" s="164">
        <v>555.97</v>
      </c>
      <c r="K61" s="164">
        <v>28.13</v>
      </c>
      <c r="L61" s="164">
        <v>199.26</v>
      </c>
      <c r="M61" s="164">
        <v>162.16</v>
      </c>
      <c r="N61" s="164">
        <v>0.33</v>
      </c>
      <c r="O61" s="85"/>
    </row>
    <row r="62" spans="1:15" s="71" customFormat="1" ht="11.1" customHeight="1">
      <c r="A62" s="69">
        <f>IF(B62&lt;&gt;"",COUNTA($B$20:B62),"")</f>
        <v>42</v>
      </c>
      <c r="B62" s="78" t="s">
        <v>74</v>
      </c>
      <c r="C62" s="164">
        <v>24.83</v>
      </c>
      <c r="D62" s="164" t="s">
        <v>8</v>
      </c>
      <c r="E62" s="164" t="s">
        <v>8</v>
      </c>
      <c r="F62" s="164">
        <v>17.489999999999998</v>
      </c>
      <c r="G62" s="164">
        <v>0.01</v>
      </c>
      <c r="H62" s="164">
        <v>7.24</v>
      </c>
      <c r="I62" s="164">
        <v>0.05</v>
      </c>
      <c r="J62" s="164">
        <v>7.18</v>
      </c>
      <c r="K62" s="164" t="s">
        <v>8</v>
      </c>
      <c r="L62" s="164">
        <v>0.09</v>
      </c>
      <c r="M62" s="164" t="s">
        <v>8</v>
      </c>
      <c r="N62" s="164" t="s">
        <v>8</v>
      </c>
      <c r="O62" s="85"/>
    </row>
    <row r="63" spans="1:15" s="71" customFormat="1" ht="19.149999999999999" customHeight="1">
      <c r="A63" s="70">
        <f>IF(B63&lt;&gt;"",COUNTA($B$20:B63),"")</f>
        <v>43</v>
      </c>
      <c r="B63" s="80" t="s">
        <v>75</v>
      </c>
      <c r="C63" s="165">
        <v>3522.3</v>
      </c>
      <c r="D63" s="165">
        <v>330.7</v>
      </c>
      <c r="E63" s="165">
        <v>278.45</v>
      </c>
      <c r="F63" s="165">
        <v>214.58</v>
      </c>
      <c r="G63" s="165">
        <v>197.15</v>
      </c>
      <c r="H63" s="165">
        <v>1760.42</v>
      </c>
      <c r="I63" s="165">
        <v>906.64</v>
      </c>
      <c r="J63" s="165">
        <v>853.77</v>
      </c>
      <c r="K63" s="165">
        <v>128.33000000000001</v>
      </c>
      <c r="L63" s="165">
        <v>342.74</v>
      </c>
      <c r="M63" s="165">
        <v>262.61</v>
      </c>
      <c r="N63" s="165">
        <v>7.32</v>
      </c>
      <c r="O63" s="85"/>
    </row>
    <row r="64" spans="1:15" s="71" customFormat="1" ht="21.6" customHeight="1">
      <c r="A64" s="69">
        <f>IF(B64&lt;&gt;"",COUNTA($B$20:B64),"")</f>
        <v>44</v>
      </c>
      <c r="B64" s="79" t="s">
        <v>76</v>
      </c>
      <c r="C64" s="164">
        <v>347.72</v>
      </c>
      <c r="D64" s="164">
        <v>29.13</v>
      </c>
      <c r="E64" s="164">
        <v>21.87</v>
      </c>
      <c r="F64" s="164">
        <v>15.78</v>
      </c>
      <c r="G64" s="164">
        <v>3.5</v>
      </c>
      <c r="H64" s="164">
        <v>5.2</v>
      </c>
      <c r="I64" s="164">
        <v>0.42</v>
      </c>
      <c r="J64" s="164">
        <v>4.78</v>
      </c>
      <c r="K64" s="164">
        <v>44.92</v>
      </c>
      <c r="L64" s="164">
        <v>185.59</v>
      </c>
      <c r="M64" s="164">
        <v>41.74</v>
      </c>
      <c r="N64" s="164" t="s">
        <v>8</v>
      </c>
      <c r="O64" s="85"/>
    </row>
    <row r="65" spans="1:15" s="71" customFormat="1" ht="11.1" customHeight="1">
      <c r="A65" s="69">
        <f>IF(B65&lt;&gt;"",COUNTA($B$20:B65),"")</f>
        <v>45</v>
      </c>
      <c r="B65" s="78" t="s">
        <v>77</v>
      </c>
      <c r="C65" s="164">
        <v>110.74</v>
      </c>
      <c r="D65" s="164">
        <v>0.59</v>
      </c>
      <c r="E65" s="164" t="s">
        <v>8</v>
      </c>
      <c r="F65" s="164">
        <v>0.14000000000000001</v>
      </c>
      <c r="G65" s="164">
        <v>0.13</v>
      </c>
      <c r="H65" s="164" t="s">
        <v>8</v>
      </c>
      <c r="I65" s="164" t="s">
        <v>8</v>
      </c>
      <c r="J65" s="164" t="s">
        <v>8</v>
      </c>
      <c r="K65" s="164">
        <v>0.06</v>
      </c>
      <c r="L65" s="164">
        <v>87.77</v>
      </c>
      <c r="M65" s="164">
        <v>22.05</v>
      </c>
      <c r="N65" s="164" t="s">
        <v>8</v>
      </c>
      <c r="O65" s="85"/>
    </row>
    <row r="66" spans="1:15" s="71" customFormat="1" ht="11.1" customHeight="1">
      <c r="A66" s="69">
        <f>IF(B66&lt;&gt;"",COUNTA($B$20:B66),"")</f>
        <v>46</v>
      </c>
      <c r="B66" s="78" t="s">
        <v>78</v>
      </c>
      <c r="C66" s="164" t="s">
        <v>8</v>
      </c>
      <c r="D66" s="164" t="s">
        <v>8</v>
      </c>
      <c r="E66" s="164" t="s">
        <v>8</v>
      </c>
      <c r="F66" s="164" t="s">
        <v>8</v>
      </c>
      <c r="G66" s="164" t="s">
        <v>8</v>
      </c>
      <c r="H66" s="164" t="s">
        <v>8</v>
      </c>
      <c r="I66" s="164" t="s">
        <v>8</v>
      </c>
      <c r="J66" s="164" t="s">
        <v>8</v>
      </c>
      <c r="K66" s="164" t="s">
        <v>8</v>
      </c>
      <c r="L66" s="164" t="s">
        <v>8</v>
      </c>
      <c r="M66" s="164" t="s">
        <v>8</v>
      </c>
      <c r="N66" s="164" t="s">
        <v>8</v>
      </c>
      <c r="O66" s="85"/>
    </row>
    <row r="67" spans="1:15" s="71" customFormat="1" ht="11.1" customHeight="1">
      <c r="A67" s="69">
        <f>IF(B67&lt;&gt;"",COUNTA($B$20:B67),"")</f>
        <v>47</v>
      </c>
      <c r="B67" s="78" t="s">
        <v>79</v>
      </c>
      <c r="C67" s="164">
        <v>110.68</v>
      </c>
      <c r="D67" s="164">
        <v>7.0000000000000007E-2</v>
      </c>
      <c r="E67" s="164" t="s">
        <v>8</v>
      </c>
      <c r="F67" s="164">
        <v>2.99</v>
      </c>
      <c r="G67" s="164" t="s">
        <v>8</v>
      </c>
      <c r="H67" s="164">
        <v>1.1200000000000001</v>
      </c>
      <c r="I67" s="164">
        <v>0.93</v>
      </c>
      <c r="J67" s="164">
        <v>0.19</v>
      </c>
      <c r="K67" s="164" t="s">
        <v>8</v>
      </c>
      <c r="L67" s="164">
        <v>104.4</v>
      </c>
      <c r="M67" s="164">
        <v>0.13</v>
      </c>
      <c r="N67" s="164">
        <v>1.97</v>
      </c>
      <c r="O67" s="85"/>
    </row>
    <row r="68" spans="1:15" s="71" customFormat="1" ht="11.1" customHeight="1">
      <c r="A68" s="69">
        <f>IF(B68&lt;&gt;"",COUNTA($B$20:B68),"")</f>
        <v>48</v>
      </c>
      <c r="B68" s="78" t="s">
        <v>74</v>
      </c>
      <c r="C68" s="164" t="s">
        <v>8</v>
      </c>
      <c r="D68" s="164" t="s">
        <v>8</v>
      </c>
      <c r="E68" s="164" t="s">
        <v>8</v>
      </c>
      <c r="F68" s="164" t="s">
        <v>8</v>
      </c>
      <c r="G68" s="164" t="s">
        <v>8</v>
      </c>
      <c r="H68" s="164" t="s">
        <v>8</v>
      </c>
      <c r="I68" s="164" t="s">
        <v>8</v>
      </c>
      <c r="J68" s="164" t="s">
        <v>8</v>
      </c>
      <c r="K68" s="164" t="s">
        <v>8</v>
      </c>
      <c r="L68" s="164" t="s">
        <v>8</v>
      </c>
      <c r="M68" s="164" t="s">
        <v>8</v>
      </c>
      <c r="N68" s="164" t="s">
        <v>8</v>
      </c>
      <c r="O68" s="85"/>
    </row>
    <row r="69" spans="1:15" s="71" customFormat="1" ht="19.149999999999999" customHeight="1">
      <c r="A69" s="70">
        <f>IF(B69&lt;&gt;"",COUNTA($B$20:B69),"")</f>
        <v>49</v>
      </c>
      <c r="B69" s="80" t="s">
        <v>80</v>
      </c>
      <c r="C69" s="165">
        <v>458.41</v>
      </c>
      <c r="D69" s="165">
        <v>29.2</v>
      </c>
      <c r="E69" s="165">
        <v>21.87</v>
      </c>
      <c r="F69" s="165">
        <v>18.77</v>
      </c>
      <c r="G69" s="165">
        <v>3.5</v>
      </c>
      <c r="H69" s="165">
        <v>6.32</v>
      </c>
      <c r="I69" s="165">
        <v>1.35</v>
      </c>
      <c r="J69" s="165">
        <v>4.97</v>
      </c>
      <c r="K69" s="165">
        <v>44.92</v>
      </c>
      <c r="L69" s="165">
        <v>289.99</v>
      </c>
      <c r="M69" s="165">
        <v>41.87</v>
      </c>
      <c r="N69" s="165">
        <v>1.97</v>
      </c>
      <c r="O69" s="85"/>
    </row>
    <row r="70" spans="1:15" s="71" customFormat="1" ht="19.149999999999999" customHeight="1">
      <c r="A70" s="70">
        <f>IF(B70&lt;&gt;"",COUNTA($B$20:B70),"")</f>
        <v>50</v>
      </c>
      <c r="B70" s="80" t="s">
        <v>81</v>
      </c>
      <c r="C70" s="165">
        <v>3980.71</v>
      </c>
      <c r="D70" s="165">
        <v>359.91</v>
      </c>
      <c r="E70" s="165">
        <v>300.32</v>
      </c>
      <c r="F70" s="165">
        <v>233.35</v>
      </c>
      <c r="G70" s="165">
        <v>200.65</v>
      </c>
      <c r="H70" s="165">
        <v>1766.74</v>
      </c>
      <c r="I70" s="165">
        <v>908</v>
      </c>
      <c r="J70" s="165">
        <v>858.74</v>
      </c>
      <c r="K70" s="165">
        <v>173.24</v>
      </c>
      <c r="L70" s="165">
        <v>632.73</v>
      </c>
      <c r="M70" s="165">
        <v>304.47000000000003</v>
      </c>
      <c r="N70" s="165">
        <v>9.2899999999999991</v>
      </c>
      <c r="O70" s="85"/>
    </row>
    <row r="71" spans="1:15" s="71" customFormat="1" ht="11.1" customHeight="1">
      <c r="A71" s="69">
        <f>IF(B71&lt;&gt;"",COUNTA($B$20:B71),"")</f>
        <v>51</v>
      </c>
      <c r="B71" s="78" t="s">
        <v>82</v>
      </c>
      <c r="C71" s="164">
        <v>1198.3499999999999</v>
      </c>
      <c r="D71" s="164" t="s">
        <v>8</v>
      </c>
      <c r="E71" s="164" t="s">
        <v>8</v>
      </c>
      <c r="F71" s="164" t="s">
        <v>8</v>
      </c>
      <c r="G71" s="164" t="s">
        <v>8</v>
      </c>
      <c r="H71" s="164" t="s">
        <v>8</v>
      </c>
      <c r="I71" s="164" t="s">
        <v>8</v>
      </c>
      <c r="J71" s="164" t="s">
        <v>8</v>
      </c>
      <c r="K71" s="164" t="s">
        <v>8</v>
      </c>
      <c r="L71" s="164" t="s">
        <v>8</v>
      </c>
      <c r="M71" s="164" t="s">
        <v>8</v>
      </c>
      <c r="N71" s="164">
        <v>1198.3499999999999</v>
      </c>
      <c r="O71" s="85"/>
    </row>
    <row r="72" spans="1:15" s="71" customFormat="1" ht="11.1" customHeight="1">
      <c r="A72" s="69">
        <f>IF(B72&lt;&gt;"",COUNTA($B$20:B72),"")</f>
        <v>52</v>
      </c>
      <c r="B72" s="78" t="s">
        <v>83</v>
      </c>
      <c r="C72" s="164">
        <v>364.05</v>
      </c>
      <c r="D72" s="164" t="s">
        <v>8</v>
      </c>
      <c r="E72" s="164" t="s">
        <v>8</v>
      </c>
      <c r="F72" s="164" t="s">
        <v>8</v>
      </c>
      <c r="G72" s="164" t="s">
        <v>8</v>
      </c>
      <c r="H72" s="164" t="s">
        <v>8</v>
      </c>
      <c r="I72" s="164" t="s">
        <v>8</v>
      </c>
      <c r="J72" s="164" t="s">
        <v>8</v>
      </c>
      <c r="K72" s="164" t="s">
        <v>8</v>
      </c>
      <c r="L72" s="164" t="s">
        <v>8</v>
      </c>
      <c r="M72" s="164" t="s">
        <v>8</v>
      </c>
      <c r="N72" s="164">
        <v>364.05</v>
      </c>
      <c r="O72" s="85"/>
    </row>
    <row r="73" spans="1:15" s="71" customFormat="1" ht="11.1" customHeight="1">
      <c r="A73" s="69">
        <f>IF(B73&lt;&gt;"",COUNTA($B$20:B73),"")</f>
        <v>53</v>
      </c>
      <c r="B73" s="78" t="s">
        <v>99</v>
      </c>
      <c r="C73" s="164">
        <v>600.51</v>
      </c>
      <c r="D73" s="164" t="s">
        <v>8</v>
      </c>
      <c r="E73" s="164" t="s">
        <v>8</v>
      </c>
      <c r="F73" s="164" t="s">
        <v>8</v>
      </c>
      <c r="G73" s="164" t="s">
        <v>8</v>
      </c>
      <c r="H73" s="164" t="s">
        <v>8</v>
      </c>
      <c r="I73" s="164" t="s">
        <v>8</v>
      </c>
      <c r="J73" s="164" t="s">
        <v>8</v>
      </c>
      <c r="K73" s="164" t="s">
        <v>8</v>
      </c>
      <c r="L73" s="164" t="s">
        <v>8</v>
      </c>
      <c r="M73" s="164" t="s">
        <v>8</v>
      </c>
      <c r="N73" s="164">
        <v>600.51</v>
      </c>
      <c r="O73" s="85"/>
    </row>
    <row r="74" spans="1:15" s="71" customFormat="1" ht="11.1" customHeight="1">
      <c r="A74" s="69">
        <f>IF(B74&lt;&gt;"",COUNTA($B$20:B74),"")</f>
        <v>54</v>
      </c>
      <c r="B74" s="78" t="s">
        <v>100</v>
      </c>
      <c r="C74" s="164">
        <v>113.63</v>
      </c>
      <c r="D74" s="164" t="s">
        <v>8</v>
      </c>
      <c r="E74" s="164" t="s">
        <v>8</v>
      </c>
      <c r="F74" s="164" t="s">
        <v>8</v>
      </c>
      <c r="G74" s="164" t="s">
        <v>8</v>
      </c>
      <c r="H74" s="164" t="s">
        <v>8</v>
      </c>
      <c r="I74" s="164" t="s">
        <v>8</v>
      </c>
      <c r="J74" s="164" t="s">
        <v>8</v>
      </c>
      <c r="K74" s="164" t="s">
        <v>8</v>
      </c>
      <c r="L74" s="164" t="s">
        <v>8</v>
      </c>
      <c r="M74" s="164" t="s">
        <v>8</v>
      </c>
      <c r="N74" s="164">
        <v>113.63</v>
      </c>
      <c r="O74" s="85"/>
    </row>
    <row r="75" spans="1:15" s="71" customFormat="1" ht="11.1" customHeight="1">
      <c r="A75" s="69">
        <f>IF(B75&lt;&gt;"",COUNTA($B$20:B75),"")</f>
        <v>55</v>
      </c>
      <c r="B75" s="78" t="s">
        <v>27</v>
      </c>
      <c r="C75" s="164">
        <v>550.54</v>
      </c>
      <c r="D75" s="164" t="s">
        <v>8</v>
      </c>
      <c r="E75" s="164" t="s">
        <v>8</v>
      </c>
      <c r="F75" s="164" t="s">
        <v>8</v>
      </c>
      <c r="G75" s="164" t="s">
        <v>8</v>
      </c>
      <c r="H75" s="164" t="s">
        <v>8</v>
      </c>
      <c r="I75" s="164" t="s">
        <v>8</v>
      </c>
      <c r="J75" s="164" t="s">
        <v>8</v>
      </c>
      <c r="K75" s="164" t="s">
        <v>8</v>
      </c>
      <c r="L75" s="164" t="s">
        <v>8</v>
      </c>
      <c r="M75" s="164" t="s">
        <v>8</v>
      </c>
      <c r="N75" s="164">
        <v>550.54</v>
      </c>
      <c r="O75" s="85"/>
    </row>
    <row r="76" spans="1:15" s="71" customFormat="1" ht="21.6" customHeight="1">
      <c r="A76" s="69">
        <f>IF(B76&lt;&gt;"",COUNTA($B$20:B76),"")</f>
        <v>56</v>
      </c>
      <c r="B76" s="79" t="s">
        <v>84</v>
      </c>
      <c r="C76" s="164">
        <v>214.92</v>
      </c>
      <c r="D76" s="164" t="s">
        <v>8</v>
      </c>
      <c r="E76" s="164" t="s">
        <v>8</v>
      </c>
      <c r="F76" s="164" t="s">
        <v>8</v>
      </c>
      <c r="G76" s="164" t="s">
        <v>8</v>
      </c>
      <c r="H76" s="164" t="s">
        <v>8</v>
      </c>
      <c r="I76" s="164" t="s">
        <v>8</v>
      </c>
      <c r="J76" s="164" t="s">
        <v>8</v>
      </c>
      <c r="K76" s="164" t="s">
        <v>8</v>
      </c>
      <c r="L76" s="164" t="s">
        <v>8</v>
      </c>
      <c r="M76" s="164" t="s">
        <v>8</v>
      </c>
      <c r="N76" s="164">
        <v>214.92</v>
      </c>
      <c r="O76" s="85"/>
    </row>
    <row r="77" spans="1:15" s="71" customFormat="1" ht="21.6" customHeight="1">
      <c r="A77" s="69">
        <f>IF(B77&lt;&gt;"",COUNTA($B$20:B77),"")</f>
        <v>57</v>
      </c>
      <c r="B77" s="79" t="s">
        <v>85</v>
      </c>
      <c r="C77" s="164">
        <v>679.05</v>
      </c>
      <c r="D77" s="164">
        <v>6.38</v>
      </c>
      <c r="E77" s="164">
        <v>4.78</v>
      </c>
      <c r="F77" s="164">
        <v>7.21</v>
      </c>
      <c r="G77" s="164">
        <v>53.08</v>
      </c>
      <c r="H77" s="164">
        <v>589.63</v>
      </c>
      <c r="I77" s="164">
        <v>303.83</v>
      </c>
      <c r="J77" s="164">
        <v>285.8</v>
      </c>
      <c r="K77" s="164">
        <v>3.22</v>
      </c>
      <c r="L77" s="164">
        <v>14.02</v>
      </c>
      <c r="M77" s="164">
        <v>0.74</v>
      </c>
      <c r="N77" s="164" t="s">
        <v>8</v>
      </c>
      <c r="O77" s="85"/>
    </row>
    <row r="78" spans="1:15" s="71" customFormat="1" ht="21.6" customHeight="1">
      <c r="A78" s="69">
        <f>IF(B78&lt;&gt;"",COUNTA($B$20:B78),"")</f>
        <v>58</v>
      </c>
      <c r="B78" s="79" t="s">
        <v>86</v>
      </c>
      <c r="C78" s="164">
        <v>159.24</v>
      </c>
      <c r="D78" s="164">
        <v>21.35</v>
      </c>
      <c r="E78" s="164" t="s">
        <v>8</v>
      </c>
      <c r="F78" s="164">
        <v>0.32</v>
      </c>
      <c r="G78" s="164">
        <v>0.88</v>
      </c>
      <c r="H78" s="164">
        <v>134.41</v>
      </c>
      <c r="I78" s="164">
        <v>133.91999999999999</v>
      </c>
      <c r="J78" s="164">
        <v>0.48</v>
      </c>
      <c r="K78" s="164">
        <v>0.87</v>
      </c>
      <c r="L78" s="164">
        <v>0.56999999999999995</v>
      </c>
      <c r="M78" s="164">
        <v>0.84</v>
      </c>
      <c r="N78" s="164" t="s">
        <v>8</v>
      </c>
      <c r="O78" s="85"/>
    </row>
    <row r="79" spans="1:15" s="71" customFormat="1" ht="11.1" customHeight="1">
      <c r="A79" s="69">
        <f>IF(B79&lt;&gt;"",COUNTA($B$20:B79),"")</f>
        <v>59</v>
      </c>
      <c r="B79" s="78" t="s">
        <v>87</v>
      </c>
      <c r="C79" s="164">
        <v>276.76</v>
      </c>
      <c r="D79" s="164">
        <v>0.13</v>
      </c>
      <c r="E79" s="164">
        <v>91.44</v>
      </c>
      <c r="F79" s="164" t="s">
        <v>8</v>
      </c>
      <c r="G79" s="164">
        <v>0.3</v>
      </c>
      <c r="H79" s="164">
        <v>0.17</v>
      </c>
      <c r="I79" s="164" t="s">
        <v>8</v>
      </c>
      <c r="J79" s="164">
        <v>0.16</v>
      </c>
      <c r="K79" s="164">
        <v>13.08</v>
      </c>
      <c r="L79" s="164">
        <v>52.21</v>
      </c>
      <c r="M79" s="164">
        <v>119.43</v>
      </c>
      <c r="N79" s="164" t="s">
        <v>8</v>
      </c>
      <c r="O79" s="85"/>
    </row>
    <row r="80" spans="1:15" s="71" customFormat="1" ht="11.1" customHeight="1">
      <c r="A80" s="69">
        <f>IF(B80&lt;&gt;"",COUNTA($B$20:B80),"")</f>
        <v>60</v>
      </c>
      <c r="B80" s="78" t="s">
        <v>88</v>
      </c>
      <c r="C80" s="164">
        <v>607.30999999999995</v>
      </c>
      <c r="D80" s="164">
        <v>44.35</v>
      </c>
      <c r="E80" s="164">
        <v>37.5</v>
      </c>
      <c r="F80" s="164">
        <v>28.14</v>
      </c>
      <c r="G80" s="164">
        <v>27.19</v>
      </c>
      <c r="H80" s="164">
        <v>299.75</v>
      </c>
      <c r="I80" s="164">
        <v>277.8</v>
      </c>
      <c r="J80" s="164">
        <v>21.95</v>
      </c>
      <c r="K80" s="164">
        <v>8.02</v>
      </c>
      <c r="L80" s="164">
        <v>85.51</v>
      </c>
      <c r="M80" s="164">
        <v>65.599999999999994</v>
      </c>
      <c r="N80" s="164">
        <v>11.27</v>
      </c>
      <c r="O80" s="85"/>
    </row>
    <row r="81" spans="1:15" s="71" customFormat="1" ht="11.1" customHeight="1">
      <c r="A81" s="69">
        <f>IF(B81&lt;&gt;"",COUNTA($B$20:B81),"")</f>
        <v>61</v>
      </c>
      <c r="B81" s="78" t="s">
        <v>74</v>
      </c>
      <c r="C81" s="164">
        <v>24.83</v>
      </c>
      <c r="D81" s="164" t="s">
        <v>8</v>
      </c>
      <c r="E81" s="164" t="s">
        <v>8</v>
      </c>
      <c r="F81" s="164">
        <v>17.489999999999998</v>
      </c>
      <c r="G81" s="164">
        <v>0.01</v>
      </c>
      <c r="H81" s="164">
        <v>7.24</v>
      </c>
      <c r="I81" s="164">
        <v>0.05</v>
      </c>
      <c r="J81" s="164">
        <v>7.18</v>
      </c>
      <c r="K81" s="164" t="s">
        <v>8</v>
      </c>
      <c r="L81" s="164">
        <v>0.09</v>
      </c>
      <c r="M81" s="164" t="s">
        <v>8</v>
      </c>
      <c r="N81" s="164" t="s">
        <v>8</v>
      </c>
      <c r="O81" s="85"/>
    </row>
    <row r="82" spans="1:15" s="71" customFormat="1" ht="19.149999999999999" customHeight="1">
      <c r="A82" s="70">
        <f>IF(B82&lt;&gt;"",COUNTA($B$20:B82),"")</f>
        <v>62</v>
      </c>
      <c r="B82" s="80" t="s">
        <v>89</v>
      </c>
      <c r="C82" s="165">
        <v>3661.34</v>
      </c>
      <c r="D82" s="165">
        <v>72.209999999999994</v>
      </c>
      <c r="E82" s="165">
        <v>133.72</v>
      </c>
      <c r="F82" s="165">
        <v>18.170000000000002</v>
      </c>
      <c r="G82" s="165">
        <v>81.44</v>
      </c>
      <c r="H82" s="165">
        <v>1016.71</v>
      </c>
      <c r="I82" s="165">
        <v>715.5</v>
      </c>
      <c r="J82" s="165">
        <v>301.20999999999998</v>
      </c>
      <c r="K82" s="165">
        <v>25.19</v>
      </c>
      <c r="L82" s="165">
        <v>152.22</v>
      </c>
      <c r="M82" s="165">
        <v>186.61</v>
      </c>
      <c r="N82" s="165">
        <v>1975.08</v>
      </c>
      <c r="O82" s="85"/>
    </row>
    <row r="83" spans="1:15" s="87" customFormat="1" ht="11.1" customHeight="1">
      <c r="A83" s="69">
        <f>IF(B83&lt;&gt;"",COUNTA($B$20:B83),"")</f>
        <v>63</v>
      </c>
      <c r="B83" s="78" t="s">
        <v>90</v>
      </c>
      <c r="C83" s="164">
        <v>182.84</v>
      </c>
      <c r="D83" s="164">
        <v>5.69</v>
      </c>
      <c r="E83" s="164">
        <v>9.58</v>
      </c>
      <c r="F83" s="164">
        <v>8.2200000000000006</v>
      </c>
      <c r="G83" s="164" t="s">
        <v>8</v>
      </c>
      <c r="H83" s="164">
        <v>6.14</v>
      </c>
      <c r="I83" s="164">
        <v>0.48</v>
      </c>
      <c r="J83" s="164">
        <v>5.67</v>
      </c>
      <c r="K83" s="164">
        <v>1.05</v>
      </c>
      <c r="L83" s="164">
        <v>73.48</v>
      </c>
      <c r="M83" s="164">
        <v>0.24</v>
      </c>
      <c r="N83" s="164">
        <v>78.430000000000007</v>
      </c>
      <c r="O83" s="86"/>
    </row>
    <row r="84" spans="1:15" s="87" customFormat="1" ht="11.1" customHeight="1">
      <c r="A84" s="69">
        <f>IF(B84&lt;&gt;"",COUNTA($B$20:B84),"")</f>
        <v>64</v>
      </c>
      <c r="B84" s="78" t="s">
        <v>91</v>
      </c>
      <c r="C84" s="164" t="s">
        <v>8</v>
      </c>
      <c r="D84" s="164" t="s">
        <v>8</v>
      </c>
      <c r="E84" s="164" t="s">
        <v>8</v>
      </c>
      <c r="F84" s="164" t="s">
        <v>8</v>
      </c>
      <c r="G84" s="164" t="s">
        <v>8</v>
      </c>
      <c r="H84" s="164" t="s">
        <v>8</v>
      </c>
      <c r="I84" s="164" t="s">
        <v>8</v>
      </c>
      <c r="J84" s="164" t="s">
        <v>8</v>
      </c>
      <c r="K84" s="164" t="s">
        <v>8</v>
      </c>
      <c r="L84" s="164" t="s">
        <v>8</v>
      </c>
      <c r="M84" s="164" t="s">
        <v>8</v>
      </c>
      <c r="N84" s="164" t="s">
        <v>8</v>
      </c>
      <c r="O84" s="86"/>
    </row>
    <row r="85" spans="1:15" s="87" customFormat="1" ht="11.1" customHeight="1">
      <c r="A85" s="69">
        <f>IF(B85&lt;&gt;"",COUNTA($B$20:B85),"")</f>
        <v>65</v>
      </c>
      <c r="B85" s="78" t="s">
        <v>92</v>
      </c>
      <c r="C85" s="164">
        <v>68.8</v>
      </c>
      <c r="D85" s="164">
        <v>40.83</v>
      </c>
      <c r="E85" s="164">
        <v>0.18</v>
      </c>
      <c r="F85" s="164" t="s">
        <v>8</v>
      </c>
      <c r="G85" s="164">
        <v>0.39</v>
      </c>
      <c r="H85" s="164">
        <v>0.57999999999999996</v>
      </c>
      <c r="I85" s="164">
        <v>0.57999999999999996</v>
      </c>
      <c r="J85" s="164" t="s">
        <v>8</v>
      </c>
      <c r="K85" s="164">
        <v>0.01</v>
      </c>
      <c r="L85" s="164">
        <v>26.35</v>
      </c>
      <c r="M85" s="164">
        <v>0.45</v>
      </c>
      <c r="N85" s="164" t="s">
        <v>8</v>
      </c>
      <c r="O85" s="86"/>
    </row>
    <row r="86" spans="1:15" s="87" customFormat="1" ht="11.1" customHeight="1">
      <c r="A86" s="69">
        <f>IF(B86&lt;&gt;"",COUNTA($B$20:B86),"")</f>
        <v>66</v>
      </c>
      <c r="B86" s="78" t="s">
        <v>74</v>
      </c>
      <c r="C86" s="164" t="s">
        <v>8</v>
      </c>
      <c r="D86" s="164" t="s">
        <v>8</v>
      </c>
      <c r="E86" s="164" t="s">
        <v>8</v>
      </c>
      <c r="F86" s="164" t="s">
        <v>8</v>
      </c>
      <c r="G86" s="164" t="s">
        <v>8</v>
      </c>
      <c r="H86" s="164" t="s">
        <v>8</v>
      </c>
      <c r="I86" s="164" t="s">
        <v>8</v>
      </c>
      <c r="J86" s="164" t="s">
        <v>8</v>
      </c>
      <c r="K86" s="164" t="s">
        <v>8</v>
      </c>
      <c r="L86" s="164" t="s">
        <v>8</v>
      </c>
      <c r="M86" s="164" t="s">
        <v>8</v>
      </c>
      <c r="N86" s="164" t="s">
        <v>8</v>
      </c>
      <c r="O86" s="86"/>
    </row>
    <row r="87" spans="1:15" s="71" customFormat="1" ht="19.149999999999999" customHeight="1">
      <c r="A87" s="70">
        <f>IF(B87&lt;&gt;"",COUNTA($B$20:B87),"")</f>
        <v>67</v>
      </c>
      <c r="B87" s="80" t="s">
        <v>93</v>
      </c>
      <c r="C87" s="165">
        <v>251.64</v>
      </c>
      <c r="D87" s="165">
        <v>46.52</v>
      </c>
      <c r="E87" s="165">
        <v>9.76</v>
      </c>
      <c r="F87" s="165">
        <v>8.2200000000000006</v>
      </c>
      <c r="G87" s="165">
        <v>0.39</v>
      </c>
      <c r="H87" s="165">
        <v>6.72</v>
      </c>
      <c r="I87" s="165">
        <v>1.06</v>
      </c>
      <c r="J87" s="165">
        <v>5.67</v>
      </c>
      <c r="K87" s="165">
        <v>1.06</v>
      </c>
      <c r="L87" s="165">
        <v>99.83</v>
      </c>
      <c r="M87" s="165">
        <v>0.69</v>
      </c>
      <c r="N87" s="165">
        <v>78.430000000000007</v>
      </c>
      <c r="O87" s="85"/>
    </row>
    <row r="88" spans="1:15" s="71" customFormat="1" ht="19.149999999999999" customHeight="1">
      <c r="A88" s="70">
        <f>IF(B88&lt;&gt;"",COUNTA($B$20:B88),"")</f>
        <v>68</v>
      </c>
      <c r="B88" s="80" t="s">
        <v>94</v>
      </c>
      <c r="C88" s="165">
        <v>3912.98</v>
      </c>
      <c r="D88" s="165">
        <v>118.73</v>
      </c>
      <c r="E88" s="165">
        <v>143.47999999999999</v>
      </c>
      <c r="F88" s="165">
        <v>26.4</v>
      </c>
      <c r="G88" s="165">
        <v>81.83</v>
      </c>
      <c r="H88" s="165">
        <v>1023.43</v>
      </c>
      <c r="I88" s="165">
        <v>716.56</v>
      </c>
      <c r="J88" s="165">
        <v>306.87</v>
      </c>
      <c r="K88" s="165">
        <v>26.26</v>
      </c>
      <c r="L88" s="165">
        <v>252.05</v>
      </c>
      <c r="M88" s="165">
        <v>187.3</v>
      </c>
      <c r="N88" s="165">
        <v>2053.5100000000002</v>
      </c>
      <c r="O88" s="85"/>
    </row>
    <row r="89" spans="1:15" s="71" customFormat="1" ht="19.149999999999999" customHeight="1">
      <c r="A89" s="70">
        <f>IF(B89&lt;&gt;"",COUNTA($B$20:B89),"")</f>
        <v>69</v>
      </c>
      <c r="B89" s="80" t="s">
        <v>95</v>
      </c>
      <c r="C89" s="165">
        <v>-67.73</v>
      </c>
      <c r="D89" s="165">
        <v>-241.18</v>
      </c>
      <c r="E89" s="165">
        <v>-156.84</v>
      </c>
      <c r="F89" s="165">
        <v>-206.95</v>
      </c>
      <c r="G89" s="165">
        <v>-118.82</v>
      </c>
      <c r="H89" s="165">
        <v>-743.31</v>
      </c>
      <c r="I89" s="165">
        <v>-191.44</v>
      </c>
      <c r="J89" s="165">
        <v>-551.87</v>
      </c>
      <c r="K89" s="165">
        <v>-146.99</v>
      </c>
      <c r="L89" s="165">
        <v>-380.68</v>
      </c>
      <c r="M89" s="165">
        <v>-117.18</v>
      </c>
      <c r="N89" s="165">
        <v>2044.22</v>
      </c>
      <c r="O89" s="85"/>
    </row>
    <row r="90" spans="1:15" s="87" customFormat="1" ht="24.95" customHeight="1">
      <c r="A90" s="69">
        <f>IF(B90&lt;&gt;"",COUNTA($B$20:B90),"")</f>
        <v>70</v>
      </c>
      <c r="B90" s="81" t="s">
        <v>96</v>
      </c>
      <c r="C90" s="166">
        <v>139.04</v>
      </c>
      <c r="D90" s="166">
        <v>-258.5</v>
      </c>
      <c r="E90" s="166">
        <v>-144.72999999999999</v>
      </c>
      <c r="F90" s="166">
        <v>-196.4</v>
      </c>
      <c r="G90" s="166">
        <v>-115.71</v>
      </c>
      <c r="H90" s="166">
        <v>-743.71</v>
      </c>
      <c r="I90" s="166">
        <v>-191.15</v>
      </c>
      <c r="J90" s="166">
        <v>-552.55999999999995</v>
      </c>
      <c r="K90" s="166">
        <v>-103.14</v>
      </c>
      <c r="L90" s="166">
        <v>-190.52</v>
      </c>
      <c r="M90" s="166">
        <v>-76</v>
      </c>
      <c r="N90" s="166">
        <v>1967.75</v>
      </c>
      <c r="O90" s="86"/>
    </row>
    <row r="91" spans="1:15" s="87" customFormat="1" ht="15" customHeight="1">
      <c r="A91" s="69">
        <f>IF(B91&lt;&gt;"",COUNTA($B$20:B91),"")</f>
        <v>71</v>
      </c>
      <c r="B91" s="78" t="s">
        <v>97</v>
      </c>
      <c r="C91" s="164">
        <v>20.34</v>
      </c>
      <c r="D91" s="164" t="s">
        <v>8</v>
      </c>
      <c r="E91" s="164" t="s">
        <v>8</v>
      </c>
      <c r="F91" s="164" t="s">
        <v>8</v>
      </c>
      <c r="G91" s="164" t="s">
        <v>8</v>
      </c>
      <c r="H91" s="164" t="s">
        <v>8</v>
      </c>
      <c r="I91" s="164" t="s">
        <v>8</v>
      </c>
      <c r="J91" s="164" t="s">
        <v>8</v>
      </c>
      <c r="K91" s="164" t="s">
        <v>8</v>
      </c>
      <c r="L91" s="164" t="s">
        <v>8</v>
      </c>
      <c r="M91" s="164" t="s">
        <v>8</v>
      </c>
      <c r="N91" s="164">
        <v>20.34</v>
      </c>
      <c r="O91" s="86"/>
    </row>
    <row r="92" spans="1:15" ht="11.1" customHeight="1">
      <c r="A92" s="69">
        <f>IF(B92&lt;&gt;"",COUNTA($B$20:B92),"")</f>
        <v>72</v>
      </c>
      <c r="B92" s="78" t="s">
        <v>98</v>
      </c>
      <c r="C92" s="164">
        <v>58.62</v>
      </c>
      <c r="D92" s="164" t="s">
        <v>8</v>
      </c>
      <c r="E92" s="164" t="s">
        <v>8</v>
      </c>
      <c r="F92" s="164" t="s">
        <v>8</v>
      </c>
      <c r="G92" s="164" t="s">
        <v>8</v>
      </c>
      <c r="H92" s="164" t="s">
        <v>8</v>
      </c>
      <c r="I92" s="164" t="s">
        <v>8</v>
      </c>
      <c r="J92" s="164" t="s">
        <v>8</v>
      </c>
      <c r="K92" s="164" t="s">
        <v>8</v>
      </c>
      <c r="L92" s="164" t="s">
        <v>8</v>
      </c>
      <c r="M92" s="164" t="s">
        <v>8</v>
      </c>
      <c r="N92" s="164">
        <v>58.62</v>
      </c>
    </row>
  </sheetData>
  <mergeCells count="27">
    <mergeCell ref="L5:L16"/>
    <mergeCell ref="M5:M16"/>
    <mergeCell ref="N5:N16"/>
    <mergeCell ref="I6:I16"/>
    <mergeCell ref="J6:J16"/>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A1:B1"/>
    <mergeCell ref="C1:G1"/>
    <mergeCell ref="H1:N1"/>
    <mergeCell ref="A2:B3"/>
    <mergeCell ref="C2:G3"/>
    <mergeCell ref="H2:N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5"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AC92"/>
  <sheetViews>
    <sheetView zoomScale="140" zoomScaleNormal="140" workbookViewId="0">
      <pane xSplit="2" ySplit="18" topLeftCell="C19" activePane="bottomRight" state="frozen"/>
      <selection activeCell="C19" sqref="C19:G19"/>
      <selection pane="topRight" activeCell="C19" sqref="C19:G19"/>
      <selection pane="bottomLeft" activeCell="C19" sqref="C19:G19"/>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605</v>
      </c>
      <c r="B1" s="219"/>
      <c r="C1" s="220" t="str">
        <f>"Auszahlungen und Einzahlungen der kreisfreien und großen
kreisangehörigen Städte "&amp;Deckblatt!A7&amp;" nach Produktbereichen"</f>
        <v>Auszahlungen und Einzahlungen der kreisfreien und großen
kreisangehörigen Städte 2022 nach Produktbereichen</v>
      </c>
      <c r="D1" s="220"/>
      <c r="E1" s="220"/>
      <c r="F1" s="220"/>
      <c r="G1" s="221"/>
      <c r="H1" s="222" t="str">
        <f>"Auszahlungen und Einzahlungen der kreisfreien und großen
kreisangehörigen Städte "&amp;Deckblatt!A7&amp;" nach Produktbereichen"</f>
        <v>Auszahlungen und Einzahlungen der kreisfreien und großen
kreisangehörigen Städte 2022 nach Produktbereichen</v>
      </c>
      <c r="I1" s="220"/>
      <c r="J1" s="220"/>
      <c r="K1" s="220"/>
      <c r="L1" s="220"/>
      <c r="M1" s="220"/>
      <c r="N1" s="221"/>
    </row>
    <row r="2" spans="1:14" s="74" customFormat="1" ht="15" customHeight="1">
      <c r="A2" s="218" t="s">
        <v>607</v>
      </c>
      <c r="B2" s="219"/>
      <c r="C2" s="220" t="s">
        <v>58</v>
      </c>
      <c r="D2" s="220"/>
      <c r="E2" s="220"/>
      <c r="F2" s="220"/>
      <c r="G2" s="221"/>
      <c r="H2" s="222" t="s">
        <v>58</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12" t="s">
        <v>28</v>
      </c>
      <c r="B4" s="213" t="s">
        <v>116</v>
      </c>
      <c r="C4" s="213" t="s">
        <v>1</v>
      </c>
      <c r="D4" s="213" t="s">
        <v>120</v>
      </c>
      <c r="E4" s="213"/>
      <c r="F4" s="213"/>
      <c r="G4" s="266"/>
      <c r="H4" s="267" t="s">
        <v>120</v>
      </c>
      <c r="I4" s="213"/>
      <c r="J4" s="213"/>
      <c r="K4" s="213"/>
      <c r="L4" s="213"/>
      <c r="M4" s="213"/>
      <c r="N4" s="266"/>
    </row>
    <row r="5" spans="1:14" ht="11.45" customHeight="1">
      <c r="A5" s="212"/>
      <c r="B5" s="213"/>
      <c r="C5" s="213"/>
      <c r="D5" s="217" t="s">
        <v>107</v>
      </c>
      <c r="E5" s="217" t="s">
        <v>108</v>
      </c>
      <c r="F5" s="217" t="s">
        <v>109</v>
      </c>
      <c r="G5" s="216" t="s">
        <v>110</v>
      </c>
      <c r="H5" s="212" t="s">
        <v>111</v>
      </c>
      <c r="I5" s="217" t="s">
        <v>104</v>
      </c>
      <c r="J5" s="217"/>
      <c r="K5" s="217" t="s">
        <v>113</v>
      </c>
      <c r="L5" s="217" t="s">
        <v>118</v>
      </c>
      <c r="M5" s="217" t="s">
        <v>119</v>
      </c>
      <c r="N5" s="216" t="s">
        <v>114</v>
      </c>
    </row>
    <row r="6" spans="1:14" ht="11.45" customHeight="1">
      <c r="A6" s="212"/>
      <c r="B6" s="213"/>
      <c r="C6" s="213"/>
      <c r="D6" s="217"/>
      <c r="E6" s="217"/>
      <c r="F6" s="217"/>
      <c r="G6" s="216"/>
      <c r="H6" s="212"/>
      <c r="I6" s="217" t="s">
        <v>103</v>
      </c>
      <c r="J6" s="217" t="s">
        <v>112</v>
      </c>
      <c r="K6" s="217"/>
      <c r="L6" s="217"/>
      <c r="M6" s="217"/>
      <c r="N6" s="216"/>
    </row>
    <row r="7" spans="1:14" ht="11.45" customHeight="1">
      <c r="A7" s="212"/>
      <c r="B7" s="213"/>
      <c r="C7" s="213"/>
      <c r="D7" s="217"/>
      <c r="E7" s="217"/>
      <c r="F7" s="217"/>
      <c r="G7" s="216"/>
      <c r="H7" s="212"/>
      <c r="I7" s="217"/>
      <c r="J7" s="217"/>
      <c r="K7" s="217"/>
      <c r="L7" s="217"/>
      <c r="M7" s="217"/>
      <c r="N7" s="216"/>
    </row>
    <row r="8" spans="1:14" ht="11.45" customHeight="1">
      <c r="A8" s="212"/>
      <c r="B8" s="213"/>
      <c r="C8" s="213"/>
      <c r="D8" s="217"/>
      <c r="E8" s="217"/>
      <c r="F8" s="217"/>
      <c r="G8" s="216"/>
      <c r="H8" s="212"/>
      <c r="I8" s="217"/>
      <c r="J8" s="217"/>
      <c r="K8" s="217"/>
      <c r="L8" s="217"/>
      <c r="M8" s="217"/>
      <c r="N8" s="216"/>
    </row>
    <row r="9" spans="1:14" ht="11.45" customHeight="1">
      <c r="A9" s="212"/>
      <c r="B9" s="213"/>
      <c r="C9" s="265"/>
      <c r="D9" s="268"/>
      <c r="E9" s="268"/>
      <c r="F9" s="268"/>
      <c r="G9" s="269"/>
      <c r="H9" s="270"/>
      <c r="I9" s="268"/>
      <c r="J9" s="268"/>
      <c r="K9" s="268"/>
      <c r="L9" s="268"/>
      <c r="M9" s="268"/>
      <c r="N9" s="216"/>
    </row>
    <row r="10" spans="1:14" ht="11.45" customHeight="1">
      <c r="A10" s="212"/>
      <c r="B10" s="213"/>
      <c r="C10" s="265"/>
      <c r="D10" s="268"/>
      <c r="E10" s="268"/>
      <c r="F10" s="268"/>
      <c r="G10" s="269"/>
      <c r="H10" s="270"/>
      <c r="I10" s="268"/>
      <c r="J10" s="268"/>
      <c r="K10" s="268"/>
      <c r="L10" s="268"/>
      <c r="M10" s="268"/>
      <c r="N10" s="216"/>
    </row>
    <row r="11" spans="1:14" ht="11.45" customHeight="1">
      <c r="A11" s="212"/>
      <c r="B11" s="213"/>
      <c r="C11" s="265"/>
      <c r="D11" s="268"/>
      <c r="E11" s="268"/>
      <c r="F11" s="268"/>
      <c r="G11" s="269"/>
      <c r="H11" s="270"/>
      <c r="I11" s="268"/>
      <c r="J11" s="268"/>
      <c r="K11" s="268"/>
      <c r="L11" s="268"/>
      <c r="M11" s="268"/>
      <c r="N11" s="216"/>
    </row>
    <row r="12" spans="1:14" ht="11.45" customHeight="1">
      <c r="A12" s="212"/>
      <c r="B12" s="213"/>
      <c r="C12" s="265"/>
      <c r="D12" s="268"/>
      <c r="E12" s="268"/>
      <c r="F12" s="268"/>
      <c r="G12" s="269"/>
      <c r="H12" s="270"/>
      <c r="I12" s="268"/>
      <c r="J12" s="268"/>
      <c r="K12" s="268"/>
      <c r="L12" s="268"/>
      <c r="M12" s="268"/>
      <c r="N12" s="216"/>
    </row>
    <row r="13" spans="1:14" ht="11.45" customHeight="1">
      <c r="A13" s="212"/>
      <c r="B13" s="213"/>
      <c r="C13" s="265"/>
      <c r="D13" s="268"/>
      <c r="E13" s="268"/>
      <c r="F13" s="268"/>
      <c r="G13" s="269"/>
      <c r="H13" s="270"/>
      <c r="I13" s="268"/>
      <c r="J13" s="268"/>
      <c r="K13" s="268"/>
      <c r="L13" s="268"/>
      <c r="M13" s="268"/>
      <c r="N13" s="216"/>
    </row>
    <row r="14" spans="1:14" ht="11.45" customHeight="1">
      <c r="A14" s="212"/>
      <c r="B14" s="213"/>
      <c r="C14" s="265"/>
      <c r="D14" s="268"/>
      <c r="E14" s="268"/>
      <c r="F14" s="268"/>
      <c r="G14" s="269"/>
      <c r="H14" s="270"/>
      <c r="I14" s="268"/>
      <c r="J14" s="268"/>
      <c r="K14" s="268"/>
      <c r="L14" s="268"/>
      <c r="M14" s="268"/>
      <c r="N14" s="216"/>
    </row>
    <row r="15" spans="1:14" ht="11.45" customHeight="1">
      <c r="A15" s="212"/>
      <c r="B15" s="213"/>
      <c r="C15" s="265"/>
      <c r="D15" s="268"/>
      <c r="E15" s="268"/>
      <c r="F15" s="268"/>
      <c r="G15" s="269"/>
      <c r="H15" s="270"/>
      <c r="I15" s="268"/>
      <c r="J15" s="268"/>
      <c r="K15" s="268"/>
      <c r="L15" s="268"/>
      <c r="M15" s="268"/>
      <c r="N15" s="216"/>
    </row>
    <row r="16" spans="1:14" ht="11.45" customHeight="1">
      <c r="A16" s="212"/>
      <c r="B16" s="213"/>
      <c r="C16" s="265"/>
      <c r="D16" s="268"/>
      <c r="E16" s="268"/>
      <c r="F16" s="268"/>
      <c r="G16" s="269"/>
      <c r="H16" s="270"/>
      <c r="I16" s="268"/>
      <c r="J16" s="268"/>
      <c r="K16" s="268"/>
      <c r="L16" s="268"/>
      <c r="M16" s="268"/>
      <c r="N16" s="216"/>
    </row>
    <row r="17" spans="1:29" ht="11.45" customHeight="1">
      <c r="A17" s="212"/>
      <c r="B17" s="213"/>
      <c r="C17" s="265"/>
      <c r="D17" s="145">
        <v>11</v>
      </c>
      <c r="E17" s="145">
        <v>12</v>
      </c>
      <c r="F17" s="145" t="s">
        <v>101</v>
      </c>
      <c r="G17" s="146" t="s">
        <v>102</v>
      </c>
      <c r="H17" s="147">
        <v>3</v>
      </c>
      <c r="I17" s="145" t="s">
        <v>105</v>
      </c>
      <c r="J17" s="145">
        <v>36</v>
      </c>
      <c r="K17" s="145">
        <v>4</v>
      </c>
      <c r="L17" s="145" t="s">
        <v>106</v>
      </c>
      <c r="M17" s="145" t="s">
        <v>115</v>
      </c>
      <c r="N17" s="75">
        <v>6</v>
      </c>
    </row>
    <row r="18" spans="1:29" s="83" customFormat="1" ht="11.45" customHeight="1">
      <c r="A18" s="64">
        <v>1</v>
      </c>
      <c r="B18" s="65">
        <v>2</v>
      </c>
      <c r="C18" s="142">
        <v>3</v>
      </c>
      <c r="D18" s="142">
        <v>4</v>
      </c>
      <c r="E18" s="142">
        <v>5</v>
      </c>
      <c r="F18" s="142">
        <v>6</v>
      </c>
      <c r="G18" s="143">
        <v>7</v>
      </c>
      <c r="H18" s="148">
        <v>8</v>
      </c>
      <c r="I18" s="142">
        <v>9</v>
      </c>
      <c r="J18" s="142">
        <v>10</v>
      </c>
      <c r="K18" s="142">
        <v>11</v>
      </c>
      <c r="L18" s="142">
        <v>12</v>
      </c>
      <c r="M18" s="142">
        <v>13</v>
      </c>
      <c r="N18" s="67">
        <v>14</v>
      </c>
    </row>
    <row r="19" spans="1:29" s="71" customFormat="1" ht="20.100000000000001" customHeight="1">
      <c r="A19" s="88"/>
      <c r="B19" s="84"/>
      <c r="C19" s="263" t="s">
        <v>969</v>
      </c>
      <c r="D19" s="264"/>
      <c r="E19" s="264"/>
      <c r="F19" s="264"/>
      <c r="G19" s="264"/>
      <c r="H19" s="264" t="s">
        <v>969</v>
      </c>
      <c r="I19" s="264"/>
      <c r="J19" s="264"/>
      <c r="K19" s="264"/>
      <c r="L19" s="264"/>
      <c r="M19" s="264"/>
      <c r="N19" s="264"/>
      <c r="O19" s="85"/>
      <c r="P19" s="85"/>
      <c r="Q19" s="85"/>
      <c r="R19" s="85"/>
      <c r="S19" s="85"/>
      <c r="T19" s="85"/>
      <c r="U19" s="85"/>
      <c r="V19" s="85"/>
      <c r="W19" s="85"/>
      <c r="X19" s="85"/>
      <c r="Y19" s="85"/>
      <c r="Z19" s="85"/>
      <c r="AA19" s="85"/>
      <c r="AB19" s="85"/>
      <c r="AC19" s="85"/>
    </row>
    <row r="20" spans="1:29" s="71" customFormat="1" ht="11.1" customHeight="1">
      <c r="A20" s="69">
        <f>IF(B20&lt;&gt;"",COUNTA($B$20:B20),"")</f>
        <v>1</v>
      </c>
      <c r="B20" s="78" t="s">
        <v>70</v>
      </c>
      <c r="C20" s="161">
        <v>66647</v>
      </c>
      <c r="D20" s="161">
        <v>15666</v>
      </c>
      <c r="E20" s="161">
        <v>23040</v>
      </c>
      <c r="F20" s="161">
        <v>2247</v>
      </c>
      <c r="G20" s="161">
        <v>4957</v>
      </c>
      <c r="H20" s="161">
        <v>11082</v>
      </c>
      <c r="I20" s="161">
        <v>6631</v>
      </c>
      <c r="J20" s="161">
        <v>4451</v>
      </c>
      <c r="K20" s="161">
        <v>3161</v>
      </c>
      <c r="L20" s="161">
        <v>4436</v>
      </c>
      <c r="M20" s="161">
        <v>2058</v>
      </c>
      <c r="N20" s="161" t="s">
        <v>8</v>
      </c>
      <c r="O20" s="85"/>
      <c r="P20" s="85"/>
      <c r="Q20" s="85"/>
      <c r="R20" s="85"/>
      <c r="S20" s="85"/>
      <c r="T20" s="85"/>
      <c r="U20" s="85"/>
      <c r="V20" s="85"/>
      <c r="W20" s="85"/>
      <c r="X20" s="85"/>
      <c r="Y20" s="85"/>
      <c r="Z20" s="85"/>
      <c r="AA20" s="85"/>
      <c r="AB20" s="85"/>
      <c r="AC20" s="85"/>
    </row>
    <row r="21" spans="1:29" s="71" customFormat="1" ht="11.1" customHeight="1">
      <c r="A21" s="69">
        <f>IF(B21&lt;&gt;"",COUNTA($B$20:B21),"")</f>
        <v>2</v>
      </c>
      <c r="B21" s="78" t="s">
        <v>71</v>
      </c>
      <c r="C21" s="161">
        <v>15789</v>
      </c>
      <c r="D21" s="161">
        <v>1703</v>
      </c>
      <c r="E21" s="161">
        <v>3184</v>
      </c>
      <c r="F21" s="161">
        <v>4434</v>
      </c>
      <c r="G21" s="161">
        <v>801</v>
      </c>
      <c r="H21" s="161">
        <v>2360</v>
      </c>
      <c r="I21" s="161">
        <v>2283</v>
      </c>
      <c r="J21" s="161">
        <v>77</v>
      </c>
      <c r="K21" s="161">
        <v>767</v>
      </c>
      <c r="L21" s="161">
        <v>2243</v>
      </c>
      <c r="M21" s="161">
        <v>297</v>
      </c>
      <c r="N21" s="161" t="s">
        <v>8</v>
      </c>
      <c r="O21" s="85"/>
      <c r="P21" s="85"/>
      <c r="Q21" s="85"/>
      <c r="R21" s="85"/>
      <c r="S21" s="85"/>
      <c r="T21" s="85"/>
      <c r="U21" s="85"/>
      <c r="V21" s="85"/>
      <c r="W21" s="85"/>
      <c r="X21" s="85"/>
      <c r="Y21" s="85"/>
      <c r="Z21" s="85"/>
      <c r="AA21" s="85"/>
      <c r="AB21" s="85"/>
      <c r="AC21" s="85"/>
    </row>
    <row r="22" spans="1:29" s="71" customFormat="1" ht="21.6" customHeight="1">
      <c r="A22" s="69">
        <f>IF(B22&lt;&gt;"",COUNTA($B$20:B22),"")</f>
        <v>3</v>
      </c>
      <c r="B22" s="79" t="s">
        <v>628</v>
      </c>
      <c r="C22" s="161">
        <v>124049</v>
      </c>
      <c r="D22" s="161" t="s">
        <v>8</v>
      </c>
      <c r="E22" s="161" t="s">
        <v>8</v>
      </c>
      <c r="F22" s="161" t="s">
        <v>8</v>
      </c>
      <c r="G22" s="161" t="s">
        <v>8</v>
      </c>
      <c r="H22" s="161">
        <v>124049</v>
      </c>
      <c r="I22" s="161">
        <v>90824</v>
      </c>
      <c r="J22" s="161">
        <v>33224</v>
      </c>
      <c r="K22" s="161" t="s">
        <v>8</v>
      </c>
      <c r="L22" s="161" t="s">
        <v>8</v>
      </c>
      <c r="M22" s="161" t="s">
        <v>8</v>
      </c>
      <c r="N22" s="161" t="s">
        <v>8</v>
      </c>
      <c r="O22" s="85"/>
      <c r="P22" s="85"/>
      <c r="Q22" s="85"/>
      <c r="R22" s="85"/>
      <c r="S22" s="85"/>
      <c r="T22" s="85"/>
      <c r="U22" s="85"/>
      <c r="V22" s="85"/>
      <c r="W22" s="85"/>
      <c r="X22" s="85"/>
      <c r="Y22" s="85"/>
      <c r="Z22" s="85"/>
      <c r="AA22" s="85"/>
      <c r="AB22" s="85"/>
      <c r="AC22" s="85"/>
    </row>
    <row r="23" spans="1:29" s="71" customFormat="1" ht="11.1" customHeight="1">
      <c r="A23" s="69">
        <f>IF(B23&lt;&gt;"",COUNTA($B$20:B23),"")</f>
        <v>4</v>
      </c>
      <c r="B23" s="78" t="s">
        <v>72</v>
      </c>
      <c r="C23" s="161">
        <v>798</v>
      </c>
      <c r="D23" s="161" t="s">
        <v>8</v>
      </c>
      <c r="E23" s="161" t="s">
        <v>8</v>
      </c>
      <c r="F23" s="161" t="s">
        <v>8</v>
      </c>
      <c r="G23" s="161" t="s">
        <v>8</v>
      </c>
      <c r="H23" s="161" t="s">
        <v>8</v>
      </c>
      <c r="I23" s="161" t="s">
        <v>8</v>
      </c>
      <c r="J23" s="161" t="s">
        <v>8</v>
      </c>
      <c r="K23" s="161" t="s">
        <v>8</v>
      </c>
      <c r="L23" s="161" t="s">
        <v>8</v>
      </c>
      <c r="M23" s="161">
        <v>265</v>
      </c>
      <c r="N23" s="161">
        <v>533</v>
      </c>
      <c r="O23" s="85"/>
      <c r="P23" s="85"/>
      <c r="Q23" s="85"/>
      <c r="R23" s="85"/>
      <c r="S23" s="85"/>
      <c r="T23" s="85"/>
      <c r="U23" s="85"/>
      <c r="V23" s="85"/>
      <c r="W23" s="85"/>
      <c r="X23" s="85"/>
      <c r="Y23" s="85"/>
      <c r="Z23" s="85"/>
      <c r="AA23" s="85"/>
      <c r="AB23" s="85"/>
      <c r="AC23" s="85"/>
    </row>
    <row r="24" spans="1:29" s="71" customFormat="1" ht="11.1" customHeight="1">
      <c r="A24" s="69">
        <f>IF(B24&lt;&gt;"",COUNTA($B$20:B24),"")</f>
        <v>5</v>
      </c>
      <c r="B24" s="78" t="s">
        <v>73</v>
      </c>
      <c r="C24" s="161">
        <v>141237</v>
      </c>
      <c r="D24" s="161">
        <v>11671</v>
      </c>
      <c r="E24" s="161">
        <v>6483</v>
      </c>
      <c r="F24" s="161">
        <v>15148</v>
      </c>
      <c r="G24" s="161">
        <v>3376</v>
      </c>
      <c r="H24" s="161">
        <v>69827</v>
      </c>
      <c r="I24" s="161">
        <v>9692</v>
      </c>
      <c r="J24" s="161">
        <v>60136</v>
      </c>
      <c r="K24" s="161">
        <v>5864</v>
      </c>
      <c r="L24" s="161">
        <v>18051</v>
      </c>
      <c r="M24" s="161">
        <v>10620</v>
      </c>
      <c r="N24" s="161">
        <v>197</v>
      </c>
      <c r="O24" s="85"/>
      <c r="P24" s="85"/>
      <c r="Q24" s="85"/>
      <c r="R24" s="85"/>
      <c r="S24" s="85"/>
      <c r="T24" s="85"/>
      <c r="U24" s="85"/>
      <c r="V24" s="85"/>
      <c r="W24" s="85"/>
      <c r="X24" s="85"/>
      <c r="Y24" s="85"/>
      <c r="Z24" s="85"/>
      <c r="AA24" s="85"/>
      <c r="AB24" s="85"/>
      <c r="AC24" s="85"/>
    </row>
    <row r="25" spans="1:29" s="71" customFormat="1" ht="11.1" customHeight="1">
      <c r="A25" s="69">
        <f>IF(B25&lt;&gt;"",COUNTA($B$20:B25),"")</f>
        <v>6</v>
      </c>
      <c r="B25" s="78" t="s">
        <v>74</v>
      </c>
      <c r="C25" s="161">
        <v>8362</v>
      </c>
      <c r="D25" s="161">
        <v>26</v>
      </c>
      <c r="E25" s="161">
        <v>3612</v>
      </c>
      <c r="F25" s="161">
        <v>4076</v>
      </c>
      <c r="G25" s="161" t="s">
        <v>8</v>
      </c>
      <c r="H25" s="161">
        <v>635</v>
      </c>
      <c r="I25" s="161">
        <v>32</v>
      </c>
      <c r="J25" s="161">
        <v>603</v>
      </c>
      <c r="K25" s="161" t="s">
        <v>8</v>
      </c>
      <c r="L25" s="161">
        <v>12</v>
      </c>
      <c r="M25" s="161" t="s">
        <v>8</v>
      </c>
      <c r="N25" s="161" t="s">
        <v>8</v>
      </c>
      <c r="O25" s="85"/>
      <c r="P25" s="85"/>
      <c r="Q25" s="85"/>
      <c r="R25" s="85"/>
      <c r="S25" s="85"/>
      <c r="T25" s="85"/>
      <c r="U25" s="85"/>
      <c r="V25" s="85"/>
      <c r="W25" s="85"/>
      <c r="X25" s="85"/>
      <c r="Y25" s="85"/>
      <c r="Z25" s="85"/>
      <c r="AA25" s="85"/>
      <c r="AB25" s="85"/>
      <c r="AC25" s="85"/>
    </row>
    <row r="26" spans="1:29" s="71" customFormat="1" ht="19.149999999999999" customHeight="1">
      <c r="A26" s="70">
        <f>IF(B26&lt;&gt;"",COUNTA($B$20:B26),"")</f>
        <v>7</v>
      </c>
      <c r="B26" s="80" t="s">
        <v>75</v>
      </c>
      <c r="C26" s="162">
        <v>340158</v>
      </c>
      <c r="D26" s="162">
        <v>29014</v>
      </c>
      <c r="E26" s="162">
        <v>29095</v>
      </c>
      <c r="F26" s="162">
        <v>17752</v>
      </c>
      <c r="G26" s="162">
        <v>9134</v>
      </c>
      <c r="H26" s="162">
        <v>206682</v>
      </c>
      <c r="I26" s="162">
        <v>109398</v>
      </c>
      <c r="J26" s="162">
        <v>97284</v>
      </c>
      <c r="K26" s="162">
        <v>9792</v>
      </c>
      <c r="L26" s="162">
        <v>24719</v>
      </c>
      <c r="M26" s="162">
        <v>13240</v>
      </c>
      <c r="N26" s="162">
        <v>730</v>
      </c>
      <c r="O26" s="85"/>
      <c r="P26" s="85"/>
      <c r="Q26" s="85"/>
      <c r="R26" s="85"/>
      <c r="S26" s="85"/>
      <c r="T26" s="85"/>
      <c r="U26" s="85"/>
      <c r="V26" s="85"/>
      <c r="W26" s="85"/>
      <c r="X26" s="85"/>
      <c r="Y26" s="85"/>
      <c r="Z26" s="85"/>
      <c r="AA26" s="85"/>
      <c r="AB26" s="85"/>
      <c r="AC26" s="85"/>
    </row>
    <row r="27" spans="1:29" s="71" customFormat="1" ht="21.6" customHeight="1">
      <c r="A27" s="69">
        <f>IF(B27&lt;&gt;"",COUNTA($B$20:B27),"")</f>
        <v>8</v>
      </c>
      <c r="B27" s="79" t="s">
        <v>76</v>
      </c>
      <c r="C27" s="161">
        <v>58732</v>
      </c>
      <c r="D27" s="161">
        <v>1203</v>
      </c>
      <c r="E27" s="161">
        <v>4227</v>
      </c>
      <c r="F27" s="161">
        <v>11333</v>
      </c>
      <c r="G27" s="161">
        <v>1188</v>
      </c>
      <c r="H27" s="161">
        <v>2</v>
      </c>
      <c r="I27" s="161">
        <v>2</v>
      </c>
      <c r="J27" s="161" t="s">
        <v>8</v>
      </c>
      <c r="K27" s="161">
        <v>2489</v>
      </c>
      <c r="L27" s="161">
        <v>32340</v>
      </c>
      <c r="M27" s="161">
        <v>5951</v>
      </c>
      <c r="N27" s="161" t="s">
        <v>8</v>
      </c>
      <c r="O27" s="85"/>
      <c r="P27" s="85"/>
      <c r="Q27" s="85"/>
      <c r="R27" s="85"/>
      <c r="S27" s="85"/>
      <c r="T27" s="85"/>
      <c r="U27" s="85"/>
      <c r="V27" s="85"/>
      <c r="W27" s="85"/>
      <c r="X27" s="85"/>
      <c r="Y27" s="85"/>
      <c r="Z27" s="85"/>
      <c r="AA27" s="85"/>
      <c r="AB27" s="85"/>
      <c r="AC27" s="85"/>
    </row>
    <row r="28" spans="1:29" s="71" customFormat="1" ht="11.1" customHeight="1">
      <c r="A28" s="69">
        <f>IF(B28&lt;&gt;"",COUNTA($B$20:B28),"")</f>
        <v>9</v>
      </c>
      <c r="B28" s="78" t="s">
        <v>77</v>
      </c>
      <c r="C28" s="161">
        <v>55311</v>
      </c>
      <c r="D28" s="161">
        <v>27</v>
      </c>
      <c r="E28" s="161">
        <v>3303</v>
      </c>
      <c r="F28" s="161">
        <v>10658</v>
      </c>
      <c r="G28" s="161">
        <v>1041</v>
      </c>
      <c r="H28" s="161" t="s">
        <v>8</v>
      </c>
      <c r="I28" s="161" t="s">
        <v>8</v>
      </c>
      <c r="J28" s="161" t="s">
        <v>8</v>
      </c>
      <c r="K28" s="161">
        <v>2386</v>
      </c>
      <c r="L28" s="161">
        <v>31958</v>
      </c>
      <c r="M28" s="161">
        <v>5938</v>
      </c>
      <c r="N28" s="161" t="s">
        <v>8</v>
      </c>
      <c r="O28" s="85"/>
      <c r="P28" s="85"/>
      <c r="Q28" s="85"/>
      <c r="R28" s="85"/>
      <c r="S28" s="85"/>
      <c r="T28" s="85"/>
      <c r="U28" s="85"/>
      <c r="V28" s="85"/>
      <c r="W28" s="85"/>
      <c r="X28" s="85"/>
      <c r="Y28" s="85"/>
      <c r="Z28" s="85"/>
      <c r="AA28" s="85"/>
      <c r="AB28" s="85"/>
      <c r="AC28" s="85"/>
    </row>
    <row r="29" spans="1:29" s="71" customFormat="1" ht="11.1" customHeight="1">
      <c r="A29" s="69">
        <f>IF(B29&lt;&gt;"",COUNTA($B$20:B29),"")</f>
        <v>10</v>
      </c>
      <c r="B29" s="78" t="s">
        <v>78</v>
      </c>
      <c r="C29" s="161" t="s">
        <v>8</v>
      </c>
      <c r="D29" s="161" t="s">
        <v>8</v>
      </c>
      <c r="E29" s="161" t="s">
        <v>8</v>
      </c>
      <c r="F29" s="161" t="s">
        <v>8</v>
      </c>
      <c r="G29" s="161" t="s">
        <v>8</v>
      </c>
      <c r="H29" s="161" t="s">
        <v>8</v>
      </c>
      <c r="I29" s="161" t="s">
        <v>8</v>
      </c>
      <c r="J29" s="161" t="s">
        <v>8</v>
      </c>
      <c r="K29" s="161" t="s">
        <v>8</v>
      </c>
      <c r="L29" s="161" t="s">
        <v>8</v>
      </c>
      <c r="M29" s="161" t="s">
        <v>8</v>
      </c>
      <c r="N29" s="161" t="s">
        <v>8</v>
      </c>
      <c r="O29" s="85"/>
      <c r="P29" s="85"/>
      <c r="Q29" s="85"/>
      <c r="R29" s="85"/>
      <c r="S29" s="85"/>
      <c r="T29" s="85"/>
      <c r="U29" s="85"/>
      <c r="V29" s="85"/>
      <c r="W29" s="85"/>
      <c r="X29" s="85"/>
      <c r="Y29" s="85"/>
      <c r="Z29" s="85"/>
      <c r="AA29" s="85"/>
      <c r="AB29" s="85"/>
      <c r="AC29" s="85"/>
    </row>
    <row r="30" spans="1:29" s="71" customFormat="1" ht="11.1" customHeight="1">
      <c r="A30" s="69">
        <f>IF(B30&lt;&gt;"",COUNTA($B$20:B30),"")</f>
        <v>11</v>
      </c>
      <c r="B30" s="78" t="s">
        <v>79</v>
      </c>
      <c r="C30" s="161">
        <v>14407</v>
      </c>
      <c r="D30" s="161">
        <v>297</v>
      </c>
      <c r="E30" s="161">
        <v>1</v>
      </c>
      <c r="F30" s="161">
        <v>1111</v>
      </c>
      <c r="G30" s="161">
        <v>314</v>
      </c>
      <c r="H30" s="161">
        <v>1328</v>
      </c>
      <c r="I30" s="161" t="s">
        <v>8</v>
      </c>
      <c r="J30" s="161">
        <v>1328</v>
      </c>
      <c r="K30" s="161">
        <v>25</v>
      </c>
      <c r="L30" s="161">
        <v>3562</v>
      </c>
      <c r="M30" s="161">
        <v>1300</v>
      </c>
      <c r="N30" s="161">
        <v>6469</v>
      </c>
      <c r="O30" s="85"/>
      <c r="P30" s="85"/>
      <c r="Q30" s="85"/>
      <c r="R30" s="85"/>
      <c r="S30" s="85"/>
      <c r="T30" s="85"/>
      <c r="U30" s="85"/>
      <c r="V30" s="85"/>
      <c r="W30" s="85"/>
      <c r="X30" s="85"/>
      <c r="Y30" s="85"/>
      <c r="Z30" s="85"/>
      <c r="AA30" s="85"/>
      <c r="AB30" s="85"/>
      <c r="AC30" s="85"/>
    </row>
    <row r="31" spans="1:29" s="71" customFormat="1" ht="11.1" customHeight="1">
      <c r="A31" s="69">
        <f>IF(B31&lt;&gt;"",COUNTA($B$20:B31),"")</f>
        <v>12</v>
      </c>
      <c r="B31" s="78" t="s">
        <v>74</v>
      </c>
      <c r="C31" s="161" t="s">
        <v>8</v>
      </c>
      <c r="D31" s="161" t="s">
        <v>8</v>
      </c>
      <c r="E31" s="161" t="s">
        <v>8</v>
      </c>
      <c r="F31" s="161" t="s">
        <v>8</v>
      </c>
      <c r="G31" s="161" t="s">
        <v>8</v>
      </c>
      <c r="H31" s="161" t="s">
        <v>8</v>
      </c>
      <c r="I31" s="161" t="s">
        <v>8</v>
      </c>
      <c r="J31" s="161" t="s">
        <v>8</v>
      </c>
      <c r="K31" s="161" t="s">
        <v>8</v>
      </c>
      <c r="L31" s="161" t="s">
        <v>8</v>
      </c>
      <c r="M31" s="161" t="s">
        <v>8</v>
      </c>
      <c r="N31" s="161" t="s">
        <v>8</v>
      </c>
      <c r="O31" s="85"/>
      <c r="P31" s="85"/>
      <c r="Q31" s="85"/>
      <c r="R31" s="85"/>
      <c r="S31" s="85"/>
      <c r="T31" s="85"/>
      <c r="U31" s="85"/>
      <c r="V31" s="85"/>
      <c r="W31" s="85"/>
      <c r="X31" s="85"/>
      <c r="Y31" s="85"/>
      <c r="Z31" s="85"/>
      <c r="AA31" s="85"/>
      <c r="AB31" s="85"/>
      <c r="AC31" s="85"/>
    </row>
    <row r="32" spans="1:29" s="71" customFormat="1" ht="19.149999999999999" customHeight="1">
      <c r="A32" s="70">
        <f>IF(B32&lt;&gt;"",COUNTA($B$20:B32),"")</f>
        <v>13</v>
      </c>
      <c r="B32" s="80" t="s">
        <v>80</v>
      </c>
      <c r="C32" s="162">
        <v>73139</v>
      </c>
      <c r="D32" s="162">
        <v>1500</v>
      </c>
      <c r="E32" s="162">
        <v>4228</v>
      </c>
      <c r="F32" s="162">
        <v>12444</v>
      </c>
      <c r="G32" s="162">
        <v>1502</v>
      </c>
      <c r="H32" s="162">
        <v>1329</v>
      </c>
      <c r="I32" s="162">
        <v>2</v>
      </c>
      <c r="J32" s="162">
        <v>1328</v>
      </c>
      <c r="K32" s="162">
        <v>2514</v>
      </c>
      <c r="L32" s="162">
        <v>35902</v>
      </c>
      <c r="M32" s="162">
        <v>7252</v>
      </c>
      <c r="N32" s="162">
        <v>6469</v>
      </c>
      <c r="O32" s="85"/>
      <c r="P32" s="85"/>
      <c r="Q32" s="85"/>
      <c r="R32" s="85"/>
      <c r="S32" s="85"/>
      <c r="T32" s="85"/>
      <c r="U32" s="85"/>
      <c r="V32" s="85"/>
      <c r="W32" s="85"/>
      <c r="X32" s="85"/>
      <c r="Y32" s="85"/>
      <c r="Z32" s="85"/>
      <c r="AA32" s="85"/>
      <c r="AB32" s="85"/>
      <c r="AC32" s="85"/>
    </row>
    <row r="33" spans="1:29" s="71" customFormat="1" ht="19.149999999999999" customHeight="1">
      <c r="A33" s="70">
        <f>IF(B33&lt;&gt;"",COUNTA($B$20:B33),"")</f>
        <v>14</v>
      </c>
      <c r="B33" s="80" t="s">
        <v>81</v>
      </c>
      <c r="C33" s="162">
        <v>413297</v>
      </c>
      <c r="D33" s="162">
        <v>30514</v>
      </c>
      <c r="E33" s="162">
        <v>33322</v>
      </c>
      <c r="F33" s="162">
        <v>30196</v>
      </c>
      <c r="G33" s="162">
        <v>10636</v>
      </c>
      <c r="H33" s="162">
        <v>208012</v>
      </c>
      <c r="I33" s="162">
        <v>109400</v>
      </c>
      <c r="J33" s="162">
        <v>98612</v>
      </c>
      <c r="K33" s="162">
        <v>12306</v>
      </c>
      <c r="L33" s="162">
        <v>60621</v>
      </c>
      <c r="M33" s="162">
        <v>20492</v>
      </c>
      <c r="N33" s="162">
        <v>7199</v>
      </c>
      <c r="O33" s="85"/>
      <c r="P33" s="85"/>
      <c r="Q33" s="85"/>
      <c r="R33" s="85"/>
      <c r="S33" s="85"/>
      <c r="T33" s="85"/>
      <c r="U33" s="85"/>
      <c r="V33" s="85"/>
      <c r="W33" s="85"/>
      <c r="X33" s="85"/>
      <c r="Y33" s="85"/>
      <c r="Z33" s="85"/>
      <c r="AA33" s="85"/>
      <c r="AB33" s="85"/>
      <c r="AC33" s="85"/>
    </row>
    <row r="34" spans="1:29" s="71" customFormat="1" ht="11.1" customHeight="1">
      <c r="A34" s="69">
        <f>IF(B34&lt;&gt;"",COUNTA($B$20:B34),"")</f>
        <v>15</v>
      </c>
      <c r="B34" s="78" t="s">
        <v>82</v>
      </c>
      <c r="C34" s="161">
        <v>113867</v>
      </c>
      <c r="D34" s="161" t="s">
        <v>8</v>
      </c>
      <c r="E34" s="161" t="s">
        <v>8</v>
      </c>
      <c r="F34" s="161" t="s">
        <v>8</v>
      </c>
      <c r="G34" s="161" t="s">
        <v>8</v>
      </c>
      <c r="H34" s="161" t="s">
        <v>8</v>
      </c>
      <c r="I34" s="161" t="s">
        <v>8</v>
      </c>
      <c r="J34" s="161" t="s">
        <v>8</v>
      </c>
      <c r="K34" s="161" t="s">
        <v>8</v>
      </c>
      <c r="L34" s="161" t="s">
        <v>8</v>
      </c>
      <c r="M34" s="161" t="s">
        <v>8</v>
      </c>
      <c r="N34" s="161">
        <v>113867</v>
      </c>
      <c r="O34" s="85"/>
      <c r="P34" s="85"/>
      <c r="Q34" s="85"/>
      <c r="R34" s="85"/>
      <c r="S34" s="85"/>
      <c r="T34" s="85"/>
      <c r="U34" s="85"/>
      <c r="V34" s="85"/>
      <c r="W34" s="85"/>
      <c r="X34" s="85"/>
      <c r="Y34" s="85"/>
      <c r="Z34" s="85"/>
      <c r="AA34" s="85"/>
      <c r="AB34" s="85"/>
      <c r="AC34" s="85"/>
    </row>
    <row r="35" spans="1:29" s="71" customFormat="1" ht="11.1" customHeight="1">
      <c r="A35" s="69">
        <f>IF(B35&lt;&gt;"",COUNTA($B$20:B35),"")</f>
        <v>16</v>
      </c>
      <c r="B35" s="78" t="s">
        <v>83</v>
      </c>
      <c r="C35" s="161">
        <v>36884</v>
      </c>
      <c r="D35" s="161" t="s">
        <v>8</v>
      </c>
      <c r="E35" s="161" t="s">
        <v>8</v>
      </c>
      <c r="F35" s="161" t="s">
        <v>8</v>
      </c>
      <c r="G35" s="161" t="s">
        <v>8</v>
      </c>
      <c r="H35" s="161" t="s">
        <v>8</v>
      </c>
      <c r="I35" s="161" t="s">
        <v>8</v>
      </c>
      <c r="J35" s="161" t="s">
        <v>8</v>
      </c>
      <c r="K35" s="161" t="s">
        <v>8</v>
      </c>
      <c r="L35" s="161" t="s">
        <v>8</v>
      </c>
      <c r="M35" s="161" t="s">
        <v>8</v>
      </c>
      <c r="N35" s="161">
        <v>36884</v>
      </c>
      <c r="O35" s="85"/>
      <c r="P35" s="85"/>
      <c r="Q35" s="85"/>
      <c r="R35" s="85"/>
      <c r="S35" s="85"/>
      <c r="T35" s="85"/>
      <c r="U35" s="85"/>
      <c r="V35" s="85"/>
      <c r="W35" s="85"/>
      <c r="X35" s="85"/>
      <c r="Y35" s="85"/>
      <c r="Z35" s="85"/>
      <c r="AA35" s="85"/>
      <c r="AB35" s="85"/>
      <c r="AC35" s="85"/>
    </row>
    <row r="36" spans="1:29" s="71" customFormat="1" ht="11.1" customHeight="1">
      <c r="A36" s="69">
        <f>IF(B36&lt;&gt;"",COUNTA($B$20:B36),"")</f>
        <v>17</v>
      </c>
      <c r="B36" s="78" t="s">
        <v>99</v>
      </c>
      <c r="C36" s="161">
        <v>48757</v>
      </c>
      <c r="D36" s="161" t="s">
        <v>8</v>
      </c>
      <c r="E36" s="161" t="s">
        <v>8</v>
      </c>
      <c r="F36" s="161" t="s">
        <v>8</v>
      </c>
      <c r="G36" s="161" t="s">
        <v>8</v>
      </c>
      <c r="H36" s="161" t="s">
        <v>8</v>
      </c>
      <c r="I36" s="161" t="s">
        <v>8</v>
      </c>
      <c r="J36" s="161" t="s">
        <v>8</v>
      </c>
      <c r="K36" s="161" t="s">
        <v>8</v>
      </c>
      <c r="L36" s="161" t="s">
        <v>8</v>
      </c>
      <c r="M36" s="161" t="s">
        <v>8</v>
      </c>
      <c r="N36" s="161">
        <v>48757</v>
      </c>
      <c r="O36" s="85"/>
      <c r="P36" s="85"/>
      <c r="Q36" s="85"/>
      <c r="R36" s="85"/>
      <c r="S36" s="85"/>
      <c r="T36" s="85"/>
      <c r="U36" s="85"/>
      <c r="V36" s="85"/>
      <c r="W36" s="85"/>
      <c r="X36" s="85"/>
      <c r="Y36" s="85"/>
      <c r="Z36" s="85"/>
      <c r="AA36" s="85"/>
      <c r="AB36" s="85"/>
      <c r="AC36" s="85"/>
    </row>
    <row r="37" spans="1:29" s="71" customFormat="1" ht="11.1" customHeight="1">
      <c r="A37" s="69">
        <f>IF(B37&lt;&gt;"",COUNTA($B$20:B37),"")</f>
        <v>18</v>
      </c>
      <c r="B37" s="78" t="s">
        <v>100</v>
      </c>
      <c r="C37" s="161">
        <v>16043</v>
      </c>
      <c r="D37" s="161" t="s">
        <v>8</v>
      </c>
      <c r="E37" s="161" t="s">
        <v>8</v>
      </c>
      <c r="F37" s="161" t="s">
        <v>8</v>
      </c>
      <c r="G37" s="161" t="s">
        <v>8</v>
      </c>
      <c r="H37" s="161" t="s">
        <v>8</v>
      </c>
      <c r="I37" s="161" t="s">
        <v>8</v>
      </c>
      <c r="J37" s="161" t="s">
        <v>8</v>
      </c>
      <c r="K37" s="161" t="s">
        <v>8</v>
      </c>
      <c r="L37" s="161" t="s">
        <v>8</v>
      </c>
      <c r="M37" s="161" t="s">
        <v>8</v>
      </c>
      <c r="N37" s="161">
        <v>16043</v>
      </c>
      <c r="O37" s="85"/>
      <c r="P37" s="85"/>
      <c r="Q37" s="85"/>
      <c r="R37" s="85"/>
      <c r="S37" s="85"/>
      <c r="T37" s="85"/>
      <c r="U37" s="85"/>
      <c r="V37" s="85"/>
      <c r="W37" s="85"/>
      <c r="X37" s="85"/>
      <c r="Y37" s="85"/>
      <c r="Z37" s="85"/>
      <c r="AA37" s="85"/>
      <c r="AB37" s="85"/>
      <c r="AC37" s="85"/>
    </row>
    <row r="38" spans="1:29" s="71" customFormat="1" ht="11.1" customHeight="1">
      <c r="A38" s="69">
        <f>IF(B38&lt;&gt;"",COUNTA($B$20:B38),"")</f>
        <v>19</v>
      </c>
      <c r="B38" s="78" t="s">
        <v>27</v>
      </c>
      <c r="C38" s="161">
        <v>74856</v>
      </c>
      <c r="D38" s="161" t="s">
        <v>8</v>
      </c>
      <c r="E38" s="161" t="s">
        <v>8</v>
      </c>
      <c r="F38" s="161" t="s">
        <v>8</v>
      </c>
      <c r="G38" s="161" t="s">
        <v>8</v>
      </c>
      <c r="H38" s="161" t="s">
        <v>8</v>
      </c>
      <c r="I38" s="161" t="s">
        <v>8</v>
      </c>
      <c r="J38" s="161" t="s">
        <v>8</v>
      </c>
      <c r="K38" s="161" t="s">
        <v>8</v>
      </c>
      <c r="L38" s="161" t="s">
        <v>8</v>
      </c>
      <c r="M38" s="161" t="s">
        <v>8</v>
      </c>
      <c r="N38" s="161">
        <v>74856</v>
      </c>
      <c r="O38" s="85"/>
      <c r="P38" s="85"/>
      <c r="Q38" s="85"/>
      <c r="R38" s="85"/>
      <c r="S38" s="85"/>
      <c r="T38" s="85"/>
      <c r="U38" s="85"/>
      <c r="V38" s="85"/>
      <c r="W38" s="85"/>
      <c r="X38" s="85"/>
      <c r="Y38" s="85"/>
      <c r="Z38" s="85"/>
      <c r="AA38" s="85"/>
      <c r="AB38" s="85"/>
      <c r="AC38" s="85"/>
    </row>
    <row r="39" spans="1:29" s="71" customFormat="1" ht="21.6" customHeight="1">
      <c r="A39" s="69">
        <f>IF(B39&lt;&gt;"",COUNTA($B$20:B39),"")</f>
        <v>20</v>
      </c>
      <c r="B39" s="79" t="s">
        <v>84</v>
      </c>
      <c r="C39" s="161">
        <v>30380</v>
      </c>
      <c r="D39" s="161" t="s">
        <v>8</v>
      </c>
      <c r="E39" s="161" t="s">
        <v>8</v>
      </c>
      <c r="F39" s="161" t="s">
        <v>8</v>
      </c>
      <c r="G39" s="161" t="s">
        <v>8</v>
      </c>
      <c r="H39" s="161" t="s">
        <v>8</v>
      </c>
      <c r="I39" s="161" t="s">
        <v>8</v>
      </c>
      <c r="J39" s="161" t="s">
        <v>8</v>
      </c>
      <c r="K39" s="161" t="s">
        <v>8</v>
      </c>
      <c r="L39" s="161" t="s">
        <v>8</v>
      </c>
      <c r="M39" s="161" t="s">
        <v>8</v>
      </c>
      <c r="N39" s="161">
        <v>30380</v>
      </c>
      <c r="O39" s="85"/>
      <c r="P39" s="85"/>
      <c r="Q39" s="85"/>
      <c r="R39" s="85"/>
      <c r="S39" s="85"/>
      <c r="T39" s="85"/>
      <c r="U39" s="85"/>
      <c r="V39" s="85"/>
      <c r="W39" s="85"/>
      <c r="X39" s="85"/>
      <c r="Y39" s="85"/>
      <c r="Z39" s="85"/>
      <c r="AA39" s="85"/>
      <c r="AB39" s="85"/>
      <c r="AC39" s="85"/>
    </row>
    <row r="40" spans="1:29" s="71" customFormat="1" ht="21.6" customHeight="1">
      <c r="A40" s="69">
        <f>IF(B40&lt;&gt;"",COUNTA($B$20:B40),"")</f>
        <v>21</v>
      </c>
      <c r="B40" s="79" t="s">
        <v>85</v>
      </c>
      <c r="C40" s="161">
        <v>63040</v>
      </c>
      <c r="D40" s="161">
        <v>1175</v>
      </c>
      <c r="E40" s="161">
        <v>325</v>
      </c>
      <c r="F40" s="161">
        <v>555</v>
      </c>
      <c r="G40" s="161">
        <v>644</v>
      </c>
      <c r="H40" s="161">
        <v>56661</v>
      </c>
      <c r="I40" s="161">
        <v>28806</v>
      </c>
      <c r="J40" s="161">
        <v>27855</v>
      </c>
      <c r="K40" s="161">
        <v>369</v>
      </c>
      <c r="L40" s="161">
        <v>3055</v>
      </c>
      <c r="M40" s="161">
        <v>256</v>
      </c>
      <c r="N40" s="161" t="s">
        <v>8</v>
      </c>
      <c r="O40" s="85"/>
      <c r="P40" s="85"/>
      <c r="Q40" s="85"/>
      <c r="R40" s="85"/>
      <c r="S40" s="85"/>
      <c r="T40" s="85"/>
      <c r="U40" s="85"/>
      <c r="V40" s="85"/>
      <c r="W40" s="85"/>
      <c r="X40" s="85"/>
      <c r="Y40" s="85"/>
      <c r="Z40" s="85"/>
      <c r="AA40" s="85"/>
      <c r="AB40" s="85"/>
      <c r="AC40" s="85"/>
    </row>
    <row r="41" spans="1:29" s="71" customFormat="1" ht="21.6" customHeight="1">
      <c r="A41" s="69">
        <f>IF(B41&lt;&gt;"",COUNTA($B$20:B41),"")</f>
        <v>22</v>
      </c>
      <c r="B41" s="79" t="s">
        <v>86</v>
      </c>
      <c r="C41" s="161">
        <v>20605</v>
      </c>
      <c r="D41" s="161" t="s">
        <v>8</v>
      </c>
      <c r="E41" s="161" t="s">
        <v>8</v>
      </c>
      <c r="F41" s="161" t="s">
        <v>8</v>
      </c>
      <c r="G41" s="161">
        <v>53</v>
      </c>
      <c r="H41" s="161">
        <v>19582</v>
      </c>
      <c r="I41" s="161">
        <v>19521</v>
      </c>
      <c r="J41" s="161">
        <v>61</v>
      </c>
      <c r="K41" s="161" t="s">
        <v>8</v>
      </c>
      <c r="L41" s="161">
        <v>827</v>
      </c>
      <c r="M41" s="161">
        <v>143</v>
      </c>
      <c r="N41" s="161" t="s">
        <v>8</v>
      </c>
      <c r="O41" s="85"/>
      <c r="P41" s="85"/>
      <c r="Q41" s="85"/>
      <c r="R41" s="85"/>
      <c r="S41" s="85"/>
      <c r="T41" s="85"/>
      <c r="U41" s="85"/>
      <c r="V41" s="85"/>
      <c r="W41" s="85"/>
      <c r="X41" s="85"/>
      <c r="Y41" s="85"/>
      <c r="Z41" s="85"/>
      <c r="AA41" s="85"/>
      <c r="AB41" s="85"/>
      <c r="AC41" s="85"/>
    </row>
    <row r="42" spans="1:29" s="71" customFormat="1" ht="11.1" customHeight="1">
      <c r="A42" s="69">
        <f>IF(B42&lt;&gt;"",COUNTA($B$20:B42),"")</f>
        <v>23</v>
      </c>
      <c r="B42" s="78" t="s">
        <v>87</v>
      </c>
      <c r="C42" s="161">
        <v>9879</v>
      </c>
      <c r="D42" s="161">
        <v>317</v>
      </c>
      <c r="E42" s="161">
        <v>2963</v>
      </c>
      <c r="F42" s="161">
        <v>1001</v>
      </c>
      <c r="G42" s="161">
        <v>878</v>
      </c>
      <c r="H42" s="161">
        <v>350</v>
      </c>
      <c r="I42" s="161">
        <v>288</v>
      </c>
      <c r="J42" s="161">
        <v>61</v>
      </c>
      <c r="K42" s="161">
        <v>1028</v>
      </c>
      <c r="L42" s="161">
        <v>3303</v>
      </c>
      <c r="M42" s="161">
        <v>38</v>
      </c>
      <c r="N42" s="161" t="s">
        <v>8</v>
      </c>
      <c r="O42" s="85"/>
      <c r="P42" s="85"/>
      <c r="Q42" s="85"/>
      <c r="R42" s="85"/>
      <c r="S42" s="85"/>
      <c r="T42" s="85"/>
      <c r="U42" s="85"/>
      <c r="V42" s="85"/>
      <c r="W42" s="85"/>
      <c r="X42" s="85"/>
      <c r="Y42" s="85"/>
      <c r="Z42" s="85"/>
      <c r="AA42" s="85"/>
      <c r="AB42" s="85"/>
      <c r="AC42" s="85"/>
    </row>
    <row r="43" spans="1:29" s="71" customFormat="1" ht="11.1" customHeight="1">
      <c r="A43" s="69">
        <f>IF(B43&lt;&gt;"",COUNTA($B$20:B43),"")</f>
        <v>24</v>
      </c>
      <c r="B43" s="78" t="s">
        <v>88</v>
      </c>
      <c r="C43" s="161">
        <v>78370</v>
      </c>
      <c r="D43" s="161">
        <v>4383</v>
      </c>
      <c r="E43" s="161">
        <v>21325</v>
      </c>
      <c r="F43" s="161">
        <v>4114</v>
      </c>
      <c r="G43" s="161">
        <v>467</v>
      </c>
      <c r="H43" s="161">
        <v>35540</v>
      </c>
      <c r="I43" s="161">
        <v>31835</v>
      </c>
      <c r="J43" s="161">
        <v>3705</v>
      </c>
      <c r="K43" s="161">
        <v>211</v>
      </c>
      <c r="L43" s="161">
        <v>1540</v>
      </c>
      <c r="M43" s="161">
        <v>6663</v>
      </c>
      <c r="N43" s="161">
        <v>4126</v>
      </c>
      <c r="O43" s="85"/>
      <c r="P43" s="85"/>
      <c r="Q43" s="85"/>
      <c r="R43" s="85"/>
      <c r="S43" s="85"/>
      <c r="T43" s="85"/>
      <c r="U43" s="85"/>
      <c r="V43" s="85"/>
      <c r="W43" s="85"/>
      <c r="X43" s="85"/>
      <c r="Y43" s="85"/>
      <c r="Z43" s="85"/>
      <c r="AA43" s="85"/>
      <c r="AB43" s="85"/>
      <c r="AC43" s="85"/>
    </row>
    <row r="44" spans="1:29" s="71" customFormat="1" ht="11.1" customHeight="1">
      <c r="A44" s="69">
        <f>IF(B44&lt;&gt;"",COUNTA($B$20:B44),"")</f>
        <v>25</v>
      </c>
      <c r="B44" s="78" t="s">
        <v>74</v>
      </c>
      <c r="C44" s="161">
        <v>8362</v>
      </c>
      <c r="D44" s="161">
        <v>26</v>
      </c>
      <c r="E44" s="161">
        <v>3612</v>
      </c>
      <c r="F44" s="161">
        <v>4076</v>
      </c>
      <c r="G44" s="161" t="s">
        <v>8</v>
      </c>
      <c r="H44" s="161">
        <v>635</v>
      </c>
      <c r="I44" s="161">
        <v>32</v>
      </c>
      <c r="J44" s="161">
        <v>603</v>
      </c>
      <c r="K44" s="161" t="s">
        <v>8</v>
      </c>
      <c r="L44" s="161">
        <v>12</v>
      </c>
      <c r="M44" s="161" t="s">
        <v>8</v>
      </c>
      <c r="N44" s="161" t="s">
        <v>8</v>
      </c>
      <c r="O44" s="85"/>
      <c r="P44" s="85"/>
      <c r="Q44" s="85"/>
      <c r="R44" s="85"/>
      <c r="S44" s="85"/>
      <c r="T44" s="85"/>
      <c r="U44" s="85"/>
      <c r="V44" s="85"/>
      <c r="W44" s="85"/>
      <c r="X44" s="85"/>
      <c r="Y44" s="85"/>
      <c r="Z44" s="85"/>
      <c r="AA44" s="85"/>
      <c r="AB44" s="85"/>
      <c r="AC44" s="85"/>
    </row>
    <row r="45" spans="1:29" s="71" customFormat="1" ht="19.149999999999999" customHeight="1">
      <c r="A45" s="70">
        <f>IF(B45&lt;&gt;"",COUNTA($B$20:B45),"")</f>
        <v>26</v>
      </c>
      <c r="B45" s="80" t="s">
        <v>89</v>
      </c>
      <c r="C45" s="162">
        <v>382635</v>
      </c>
      <c r="D45" s="162">
        <v>5851</v>
      </c>
      <c r="E45" s="162">
        <v>21001</v>
      </c>
      <c r="F45" s="162">
        <v>1594</v>
      </c>
      <c r="G45" s="162">
        <v>2042</v>
      </c>
      <c r="H45" s="162">
        <v>111498</v>
      </c>
      <c r="I45" s="162">
        <v>80418</v>
      </c>
      <c r="J45" s="162">
        <v>31079</v>
      </c>
      <c r="K45" s="162">
        <v>1608</v>
      </c>
      <c r="L45" s="162">
        <v>8712</v>
      </c>
      <c r="M45" s="162">
        <v>7100</v>
      </c>
      <c r="N45" s="162">
        <v>223229</v>
      </c>
      <c r="O45" s="85"/>
      <c r="P45" s="85"/>
      <c r="Q45" s="85"/>
      <c r="R45" s="85"/>
      <c r="S45" s="85"/>
      <c r="T45" s="85"/>
      <c r="U45" s="85"/>
      <c r="V45" s="85"/>
      <c r="W45" s="85"/>
      <c r="X45" s="85"/>
      <c r="Y45" s="85"/>
      <c r="Z45" s="85"/>
      <c r="AA45" s="85"/>
      <c r="AB45" s="85"/>
      <c r="AC45" s="85"/>
    </row>
    <row r="46" spans="1:29" s="87" customFormat="1" ht="11.1" customHeight="1">
      <c r="A46" s="69">
        <f>IF(B46&lt;&gt;"",COUNTA($B$20:B46),"")</f>
        <v>27</v>
      </c>
      <c r="B46" s="78" t="s">
        <v>90</v>
      </c>
      <c r="C46" s="161">
        <v>35500</v>
      </c>
      <c r="D46" s="161" t="s">
        <v>8</v>
      </c>
      <c r="E46" s="161">
        <v>587</v>
      </c>
      <c r="F46" s="161">
        <v>10831</v>
      </c>
      <c r="G46" s="161">
        <v>7</v>
      </c>
      <c r="H46" s="161">
        <v>1261</v>
      </c>
      <c r="I46" s="161" t="s">
        <v>8</v>
      </c>
      <c r="J46" s="161">
        <v>1261</v>
      </c>
      <c r="K46" s="161">
        <v>447</v>
      </c>
      <c r="L46" s="161">
        <v>10954</v>
      </c>
      <c r="M46" s="161">
        <v>4235</v>
      </c>
      <c r="N46" s="161">
        <v>7177</v>
      </c>
      <c r="O46" s="86"/>
      <c r="P46" s="86"/>
      <c r="Q46" s="86"/>
      <c r="R46" s="86"/>
      <c r="S46" s="86"/>
      <c r="T46" s="86"/>
      <c r="U46" s="86"/>
      <c r="V46" s="86"/>
      <c r="W46" s="86"/>
      <c r="X46" s="86"/>
      <c r="Y46" s="86"/>
      <c r="Z46" s="86"/>
      <c r="AA46" s="86"/>
      <c r="AB46" s="86"/>
      <c r="AC46" s="86"/>
    </row>
    <row r="47" spans="1:29" s="87" customFormat="1" ht="11.1" customHeight="1">
      <c r="A47" s="69">
        <f>IF(B47&lt;&gt;"",COUNTA($B$20:B47),"")</f>
        <v>28</v>
      </c>
      <c r="B47" s="78" t="s">
        <v>91</v>
      </c>
      <c r="C47" s="161" t="s">
        <v>8</v>
      </c>
      <c r="D47" s="161" t="s">
        <v>8</v>
      </c>
      <c r="E47" s="161" t="s">
        <v>8</v>
      </c>
      <c r="F47" s="161" t="s">
        <v>8</v>
      </c>
      <c r="G47" s="161" t="s">
        <v>8</v>
      </c>
      <c r="H47" s="161" t="s">
        <v>8</v>
      </c>
      <c r="I47" s="161" t="s">
        <v>8</v>
      </c>
      <c r="J47" s="161" t="s">
        <v>8</v>
      </c>
      <c r="K47" s="161" t="s">
        <v>8</v>
      </c>
      <c r="L47" s="161" t="s">
        <v>8</v>
      </c>
      <c r="M47" s="161" t="s">
        <v>8</v>
      </c>
      <c r="N47" s="161" t="s">
        <v>8</v>
      </c>
      <c r="O47" s="86"/>
      <c r="P47" s="86"/>
      <c r="Q47" s="86"/>
      <c r="R47" s="86"/>
      <c r="S47" s="86"/>
      <c r="T47" s="86"/>
      <c r="U47" s="86"/>
      <c r="V47" s="86"/>
      <c r="W47" s="86"/>
      <c r="X47" s="86"/>
      <c r="Y47" s="86"/>
      <c r="Z47" s="86"/>
      <c r="AA47" s="86"/>
      <c r="AB47" s="86"/>
      <c r="AC47" s="86"/>
    </row>
    <row r="48" spans="1:29" s="87" customFormat="1" ht="11.1" customHeight="1">
      <c r="A48" s="69">
        <f>IF(B48&lt;&gt;"",COUNTA($B$20:B48),"")</f>
        <v>29</v>
      </c>
      <c r="B48" s="78" t="s">
        <v>92</v>
      </c>
      <c r="C48" s="161">
        <v>8405</v>
      </c>
      <c r="D48" s="161">
        <v>3086</v>
      </c>
      <c r="E48" s="161">
        <v>18</v>
      </c>
      <c r="F48" s="161">
        <v>281</v>
      </c>
      <c r="G48" s="161">
        <v>1</v>
      </c>
      <c r="H48" s="161">
        <v>800</v>
      </c>
      <c r="I48" s="161" t="s">
        <v>8</v>
      </c>
      <c r="J48" s="161">
        <v>800</v>
      </c>
      <c r="K48" s="161">
        <v>1</v>
      </c>
      <c r="L48" s="161">
        <v>3995</v>
      </c>
      <c r="M48" s="161" t="s">
        <v>8</v>
      </c>
      <c r="N48" s="161">
        <v>223</v>
      </c>
      <c r="O48" s="86"/>
      <c r="P48" s="86"/>
      <c r="Q48" s="86"/>
      <c r="R48" s="86"/>
      <c r="S48" s="86"/>
      <c r="T48" s="86"/>
      <c r="U48" s="86"/>
      <c r="V48" s="86"/>
      <c r="W48" s="86"/>
      <c r="X48" s="86"/>
      <c r="Y48" s="86"/>
      <c r="Z48" s="86"/>
      <c r="AA48" s="86"/>
      <c r="AB48" s="86"/>
      <c r="AC48" s="86"/>
    </row>
    <row r="49" spans="1:29" s="87" customFormat="1" ht="11.1" customHeight="1">
      <c r="A49" s="69">
        <f>IF(B49&lt;&gt;"",COUNTA($B$20:B49),"")</f>
        <v>30</v>
      </c>
      <c r="B49" s="78" t="s">
        <v>74</v>
      </c>
      <c r="C49" s="161" t="s">
        <v>8</v>
      </c>
      <c r="D49" s="161" t="s">
        <v>8</v>
      </c>
      <c r="E49" s="161" t="s">
        <v>8</v>
      </c>
      <c r="F49" s="161" t="s">
        <v>8</v>
      </c>
      <c r="G49" s="161" t="s">
        <v>8</v>
      </c>
      <c r="H49" s="161" t="s">
        <v>8</v>
      </c>
      <c r="I49" s="161" t="s">
        <v>8</v>
      </c>
      <c r="J49" s="161" t="s">
        <v>8</v>
      </c>
      <c r="K49" s="161" t="s">
        <v>8</v>
      </c>
      <c r="L49" s="161" t="s">
        <v>8</v>
      </c>
      <c r="M49" s="161" t="s">
        <v>8</v>
      </c>
      <c r="N49" s="161" t="s">
        <v>8</v>
      </c>
      <c r="O49" s="86"/>
      <c r="P49" s="86"/>
      <c r="Q49" s="86"/>
      <c r="R49" s="86"/>
      <c r="S49" s="86"/>
      <c r="T49" s="86"/>
      <c r="U49" s="86"/>
      <c r="V49" s="86"/>
      <c r="W49" s="86"/>
      <c r="X49" s="86"/>
      <c r="Y49" s="86"/>
      <c r="Z49" s="86"/>
      <c r="AA49" s="86"/>
      <c r="AB49" s="86"/>
      <c r="AC49" s="86"/>
    </row>
    <row r="50" spans="1:29" s="71" customFormat="1" ht="19.149999999999999" customHeight="1">
      <c r="A50" s="70">
        <f>IF(B50&lt;&gt;"",COUNTA($B$20:B50),"")</f>
        <v>31</v>
      </c>
      <c r="B50" s="80" t="s">
        <v>93</v>
      </c>
      <c r="C50" s="162">
        <v>43905</v>
      </c>
      <c r="D50" s="162">
        <v>3086</v>
      </c>
      <c r="E50" s="162">
        <v>606</v>
      </c>
      <c r="F50" s="162">
        <v>11112</v>
      </c>
      <c r="G50" s="162">
        <v>8</v>
      </c>
      <c r="H50" s="162">
        <v>2061</v>
      </c>
      <c r="I50" s="162" t="s">
        <v>8</v>
      </c>
      <c r="J50" s="162">
        <v>2061</v>
      </c>
      <c r="K50" s="162">
        <v>448</v>
      </c>
      <c r="L50" s="162">
        <v>14949</v>
      </c>
      <c r="M50" s="162">
        <v>4235</v>
      </c>
      <c r="N50" s="162">
        <v>7400</v>
      </c>
      <c r="O50" s="85"/>
      <c r="P50" s="85"/>
      <c r="Q50" s="85"/>
      <c r="R50" s="85"/>
      <c r="S50" s="85"/>
      <c r="T50" s="85"/>
      <c r="U50" s="85"/>
      <c r="V50" s="85"/>
      <c r="W50" s="85"/>
      <c r="X50" s="85"/>
      <c r="Y50" s="85"/>
      <c r="Z50" s="85"/>
      <c r="AA50" s="85"/>
      <c r="AB50" s="85"/>
      <c r="AC50" s="85"/>
    </row>
    <row r="51" spans="1:29" s="71" customFormat="1" ht="19.149999999999999" customHeight="1">
      <c r="A51" s="70">
        <f>IF(B51&lt;&gt;"",COUNTA($B$20:B51),"")</f>
        <v>32</v>
      </c>
      <c r="B51" s="80" t="s">
        <v>94</v>
      </c>
      <c r="C51" s="162">
        <v>426540</v>
      </c>
      <c r="D51" s="162">
        <v>8937</v>
      </c>
      <c r="E51" s="162">
        <v>21607</v>
      </c>
      <c r="F51" s="162">
        <v>12707</v>
      </c>
      <c r="G51" s="162">
        <v>2050</v>
      </c>
      <c r="H51" s="162">
        <v>113559</v>
      </c>
      <c r="I51" s="162">
        <v>80418</v>
      </c>
      <c r="J51" s="162">
        <v>33140</v>
      </c>
      <c r="K51" s="162">
        <v>2056</v>
      </c>
      <c r="L51" s="162">
        <v>23661</v>
      </c>
      <c r="M51" s="162">
        <v>11335</v>
      </c>
      <c r="N51" s="162">
        <v>230629</v>
      </c>
      <c r="O51" s="85"/>
      <c r="P51" s="85"/>
      <c r="Q51" s="85"/>
      <c r="R51" s="85"/>
      <c r="S51" s="85"/>
      <c r="T51" s="85"/>
      <c r="U51" s="85"/>
      <c r="V51" s="85"/>
      <c r="W51" s="85"/>
      <c r="X51" s="85"/>
      <c r="Y51" s="85"/>
      <c r="Z51" s="85"/>
      <c r="AA51" s="85"/>
      <c r="AB51" s="85"/>
      <c r="AC51" s="85"/>
    </row>
    <row r="52" spans="1:29" s="71" customFormat="1" ht="19.149999999999999" customHeight="1">
      <c r="A52" s="70">
        <f>IF(B52&lt;&gt;"",COUNTA($B$20:B52),"")</f>
        <v>33</v>
      </c>
      <c r="B52" s="80" t="s">
        <v>95</v>
      </c>
      <c r="C52" s="162">
        <v>13243</v>
      </c>
      <c r="D52" s="162">
        <v>-21578</v>
      </c>
      <c r="E52" s="162">
        <v>-11715</v>
      </c>
      <c r="F52" s="162">
        <v>-17489</v>
      </c>
      <c r="G52" s="162">
        <v>-8586</v>
      </c>
      <c r="H52" s="162">
        <v>-94453</v>
      </c>
      <c r="I52" s="162">
        <v>-28981</v>
      </c>
      <c r="J52" s="162">
        <v>-65472</v>
      </c>
      <c r="K52" s="162">
        <v>-10249</v>
      </c>
      <c r="L52" s="162">
        <v>-36960</v>
      </c>
      <c r="M52" s="162">
        <v>-9157</v>
      </c>
      <c r="N52" s="162">
        <v>223430</v>
      </c>
      <c r="O52" s="85"/>
      <c r="P52" s="85"/>
      <c r="Q52" s="85"/>
      <c r="R52" s="85"/>
      <c r="S52" s="85"/>
      <c r="T52" s="85"/>
      <c r="U52" s="85"/>
      <c r="V52" s="85"/>
      <c r="W52" s="85"/>
      <c r="X52" s="85"/>
      <c r="Y52" s="85"/>
      <c r="Z52" s="85"/>
      <c r="AA52" s="85"/>
      <c r="AB52" s="85"/>
      <c r="AC52" s="85"/>
    </row>
    <row r="53" spans="1:29" s="87" customFormat="1" ht="24.95" customHeight="1">
      <c r="A53" s="69">
        <f>IF(B53&lt;&gt;"",COUNTA($B$20:B53),"")</f>
        <v>34</v>
      </c>
      <c r="B53" s="81" t="s">
        <v>96</v>
      </c>
      <c r="C53" s="163">
        <v>42477</v>
      </c>
      <c r="D53" s="163">
        <v>-23164</v>
      </c>
      <c r="E53" s="163">
        <v>-8093</v>
      </c>
      <c r="F53" s="163">
        <v>-16158</v>
      </c>
      <c r="G53" s="163">
        <v>-7092</v>
      </c>
      <c r="H53" s="163">
        <v>-95185</v>
      </c>
      <c r="I53" s="163">
        <v>-28980</v>
      </c>
      <c r="J53" s="163">
        <v>-66205</v>
      </c>
      <c r="K53" s="163">
        <v>-8184</v>
      </c>
      <c r="L53" s="163">
        <v>-16006</v>
      </c>
      <c r="M53" s="163">
        <v>-6140</v>
      </c>
      <c r="N53" s="163">
        <v>222499</v>
      </c>
      <c r="O53" s="86"/>
      <c r="P53" s="86"/>
      <c r="Q53" s="86"/>
      <c r="R53" s="86"/>
      <c r="S53" s="86"/>
      <c r="T53" s="86"/>
      <c r="U53" s="86"/>
      <c r="V53" s="86"/>
      <c r="W53" s="86"/>
      <c r="X53" s="86"/>
      <c r="Y53" s="86"/>
      <c r="Z53" s="86"/>
      <c r="AA53" s="86"/>
      <c r="AB53" s="86"/>
      <c r="AC53" s="86"/>
    </row>
    <row r="54" spans="1:29" s="87" customFormat="1" ht="15" customHeight="1">
      <c r="A54" s="69">
        <f>IF(B54&lt;&gt;"",COUNTA($B$20:B54),"")</f>
        <v>35</v>
      </c>
      <c r="B54" s="78" t="s">
        <v>97</v>
      </c>
      <c r="C54" s="161">
        <v>28922</v>
      </c>
      <c r="D54" s="161" t="s">
        <v>8</v>
      </c>
      <c r="E54" s="161" t="s">
        <v>8</v>
      </c>
      <c r="F54" s="161" t="s">
        <v>8</v>
      </c>
      <c r="G54" s="161" t="s">
        <v>8</v>
      </c>
      <c r="H54" s="161" t="s">
        <v>8</v>
      </c>
      <c r="I54" s="161" t="s">
        <v>8</v>
      </c>
      <c r="J54" s="161" t="s">
        <v>8</v>
      </c>
      <c r="K54" s="161" t="s">
        <v>8</v>
      </c>
      <c r="L54" s="161" t="s">
        <v>8</v>
      </c>
      <c r="M54" s="161" t="s">
        <v>8</v>
      </c>
      <c r="N54" s="161">
        <v>28922</v>
      </c>
      <c r="O54" s="86"/>
      <c r="P54" s="86"/>
      <c r="Q54" s="86"/>
      <c r="R54" s="86"/>
      <c r="S54" s="86"/>
      <c r="T54" s="86"/>
      <c r="U54" s="86"/>
      <c r="V54" s="86"/>
      <c r="W54" s="86"/>
      <c r="X54" s="86"/>
      <c r="Y54" s="86"/>
      <c r="Z54" s="86"/>
      <c r="AA54" s="86"/>
      <c r="AB54" s="86"/>
      <c r="AC54" s="86"/>
    </row>
    <row r="55" spans="1:29" ht="11.1" customHeight="1">
      <c r="A55" s="69">
        <f>IF(B55&lt;&gt;"",COUNTA($B$20:B55),"")</f>
        <v>36</v>
      </c>
      <c r="B55" s="78" t="s">
        <v>98</v>
      </c>
      <c r="C55" s="161">
        <v>9633</v>
      </c>
      <c r="D55" s="161" t="s">
        <v>8</v>
      </c>
      <c r="E55" s="161" t="s">
        <v>8</v>
      </c>
      <c r="F55" s="161" t="s">
        <v>8</v>
      </c>
      <c r="G55" s="161" t="s">
        <v>8</v>
      </c>
      <c r="H55" s="161" t="s">
        <v>8</v>
      </c>
      <c r="I55" s="161" t="s">
        <v>8</v>
      </c>
      <c r="J55" s="161" t="s">
        <v>8</v>
      </c>
      <c r="K55" s="161" t="s">
        <v>8</v>
      </c>
      <c r="L55" s="161" t="s">
        <v>8</v>
      </c>
      <c r="M55" s="161">
        <v>379</v>
      </c>
      <c r="N55" s="161">
        <v>9254</v>
      </c>
    </row>
    <row r="56" spans="1:29" s="74" customFormat="1" ht="20.100000000000001" customHeight="1">
      <c r="A56" s="69" t="str">
        <f>IF(B56&lt;&gt;"",COUNTA($B$20:B56),"")</f>
        <v/>
      </c>
      <c r="B56" s="78"/>
      <c r="C56" s="229" t="s">
        <v>53</v>
      </c>
      <c r="D56" s="230"/>
      <c r="E56" s="230"/>
      <c r="F56" s="230"/>
      <c r="G56" s="230"/>
      <c r="H56" s="230" t="s">
        <v>53</v>
      </c>
      <c r="I56" s="230"/>
      <c r="J56" s="230"/>
      <c r="K56" s="230"/>
      <c r="L56" s="230"/>
      <c r="M56" s="230"/>
      <c r="N56" s="230"/>
    </row>
    <row r="57" spans="1:29" s="71" customFormat="1" ht="11.1" customHeight="1">
      <c r="A57" s="69">
        <f>IF(B57&lt;&gt;"",COUNTA($B$20:B57),"")</f>
        <v>37</v>
      </c>
      <c r="B57" s="78" t="s">
        <v>70</v>
      </c>
      <c r="C57" s="164">
        <v>681.63</v>
      </c>
      <c r="D57" s="164">
        <v>160.22999999999999</v>
      </c>
      <c r="E57" s="164">
        <v>235.64</v>
      </c>
      <c r="F57" s="164">
        <v>22.98</v>
      </c>
      <c r="G57" s="164">
        <v>50.69</v>
      </c>
      <c r="H57" s="164">
        <v>113.34</v>
      </c>
      <c r="I57" s="164">
        <v>67.819999999999993</v>
      </c>
      <c r="J57" s="164">
        <v>45.52</v>
      </c>
      <c r="K57" s="164">
        <v>32.33</v>
      </c>
      <c r="L57" s="164">
        <v>45.37</v>
      </c>
      <c r="M57" s="164">
        <v>21.05</v>
      </c>
      <c r="N57" s="164" t="s">
        <v>8</v>
      </c>
      <c r="O57" s="85"/>
      <c r="P57" s="85"/>
      <c r="Q57" s="85"/>
      <c r="R57" s="85"/>
      <c r="S57" s="85"/>
      <c r="T57" s="85"/>
      <c r="U57" s="85"/>
      <c r="V57" s="85"/>
      <c r="W57" s="85"/>
      <c r="X57" s="85"/>
      <c r="Y57" s="85"/>
      <c r="Z57" s="85"/>
      <c r="AA57" s="85"/>
      <c r="AB57" s="85"/>
      <c r="AC57" s="85"/>
    </row>
    <row r="58" spans="1:29" s="71" customFormat="1" ht="11.1" customHeight="1">
      <c r="A58" s="69">
        <f>IF(B58&lt;&gt;"",COUNTA($B$20:B58),"")</f>
        <v>38</v>
      </c>
      <c r="B58" s="78" t="s">
        <v>71</v>
      </c>
      <c r="C58" s="164">
        <v>161.47999999999999</v>
      </c>
      <c r="D58" s="164">
        <v>17.420000000000002</v>
      </c>
      <c r="E58" s="164">
        <v>32.56</v>
      </c>
      <c r="F58" s="164">
        <v>45.35</v>
      </c>
      <c r="G58" s="164">
        <v>8.19</v>
      </c>
      <c r="H58" s="164">
        <v>24.14</v>
      </c>
      <c r="I58" s="164">
        <v>23.35</v>
      </c>
      <c r="J58" s="164">
        <v>0.78</v>
      </c>
      <c r="K58" s="164">
        <v>7.85</v>
      </c>
      <c r="L58" s="164">
        <v>22.94</v>
      </c>
      <c r="M58" s="164">
        <v>3.04</v>
      </c>
      <c r="N58" s="164" t="s">
        <v>8</v>
      </c>
      <c r="O58" s="85"/>
      <c r="P58" s="85"/>
      <c r="Q58" s="85"/>
      <c r="R58" s="85"/>
      <c r="S58" s="85"/>
      <c r="T58" s="85"/>
      <c r="U58" s="85"/>
      <c r="V58" s="85"/>
      <c r="W58" s="85"/>
      <c r="X58" s="85"/>
      <c r="Y58" s="85"/>
      <c r="Z58" s="85"/>
      <c r="AA58" s="85"/>
      <c r="AB58" s="85"/>
      <c r="AC58" s="85"/>
    </row>
    <row r="59" spans="1:29" s="71" customFormat="1" ht="21.6" customHeight="1">
      <c r="A59" s="69">
        <f>IF(B59&lt;&gt;"",COUNTA($B$20:B59),"")</f>
        <v>39</v>
      </c>
      <c r="B59" s="79" t="s">
        <v>628</v>
      </c>
      <c r="C59" s="164">
        <v>1268.72</v>
      </c>
      <c r="D59" s="164" t="s">
        <v>8</v>
      </c>
      <c r="E59" s="164" t="s">
        <v>8</v>
      </c>
      <c r="F59" s="164" t="s">
        <v>8</v>
      </c>
      <c r="G59" s="164" t="s">
        <v>8</v>
      </c>
      <c r="H59" s="164">
        <v>1268.72</v>
      </c>
      <c r="I59" s="164">
        <v>928.91</v>
      </c>
      <c r="J59" s="164">
        <v>339.8</v>
      </c>
      <c r="K59" s="164" t="s">
        <v>8</v>
      </c>
      <c r="L59" s="164" t="s">
        <v>8</v>
      </c>
      <c r="M59" s="164" t="s">
        <v>8</v>
      </c>
      <c r="N59" s="164" t="s">
        <v>8</v>
      </c>
      <c r="O59" s="85"/>
      <c r="P59" s="85"/>
      <c r="Q59" s="85"/>
      <c r="R59" s="85"/>
      <c r="S59" s="85"/>
      <c r="T59" s="85"/>
      <c r="U59" s="85"/>
      <c r="V59" s="85"/>
      <c r="W59" s="85"/>
      <c r="X59" s="85"/>
      <c r="Y59" s="85"/>
      <c r="Z59" s="85"/>
      <c r="AA59" s="85"/>
      <c r="AB59" s="85"/>
      <c r="AC59" s="85"/>
    </row>
    <row r="60" spans="1:29" s="71" customFormat="1" ht="11.1" customHeight="1">
      <c r="A60" s="69">
        <f>IF(B60&lt;&gt;"",COUNTA($B$20:B60),"")</f>
        <v>40</v>
      </c>
      <c r="B60" s="78" t="s">
        <v>72</v>
      </c>
      <c r="C60" s="164">
        <v>8.16</v>
      </c>
      <c r="D60" s="164" t="s">
        <v>8</v>
      </c>
      <c r="E60" s="164" t="s">
        <v>8</v>
      </c>
      <c r="F60" s="164" t="s">
        <v>8</v>
      </c>
      <c r="G60" s="164" t="s">
        <v>8</v>
      </c>
      <c r="H60" s="164" t="s">
        <v>8</v>
      </c>
      <c r="I60" s="164" t="s">
        <v>8</v>
      </c>
      <c r="J60" s="164" t="s">
        <v>8</v>
      </c>
      <c r="K60" s="164" t="s">
        <v>8</v>
      </c>
      <c r="L60" s="164" t="s">
        <v>8</v>
      </c>
      <c r="M60" s="164">
        <v>2.71</v>
      </c>
      <c r="N60" s="164">
        <v>5.45</v>
      </c>
      <c r="O60" s="85"/>
      <c r="P60" s="85"/>
      <c r="Q60" s="85"/>
      <c r="R60" s="85"/>
      <c r="S60" s="85"/>
      <c r="T60" s="85"/>
      <c r="U60" s="85"/>
      <c r="V60" s="85"/>
      <c r="W60" s="85"/>
      <c r="X60" s="85"/>
      <c r="Y60" s="85"/>
      <c r="Z60" s="85"/>
      <c r="AA60" s="85"/>
      <c r="AB60" s="85"/>
      <c r="AC60" s="85"/>
    </row>
    <row r="61" spans="1:29" s="71" customFormat="1" ht="11.1" customHeight="1">
      <c r="A61" s="69">
        <f>IF(B61&lt;&gt;"",COUNTA($B$20:B61),"")</f>
        <v>41</v>
      </c>
      <c r="B61" s="78" t="s">
        <v>73</v>
      </c>
      <c r="C61" s="164">
        <v>1444.51</v>
      </c>
      <c r="D61" s="164">
        <v>119.36</v>
      </c>
      <c r="E61" s="164">
        <v>66.31</v>
      </c>
      <c r="F61" s="164">
        <v>154.93</v>
      </c>
      <c r="G61" s="164">
        <v>34.53</v>
      </c>
      <c r="H61" s="164">
        <v>714.16</v>
      </c>
      <c r="I61" s="164">
        <v>99.12</v>
      </c>
      <c r="J61" s="164">
        <v>615.04</v>
      </c>
      <c r="K61" s="164">
        <v>59.97</v>
      </c>
      <c r="L61" s="164">
        <v>184.62</v>
      </c>
      <c r="M61" s="164">
        <v>108.61</v>
      </c>
      <c r="N61" s="164">
        <v>2.0099999999999998</v>
      </c>
      <c r="O61" s="85"/>
      <c r="P61" s="85"/>
      <c r="Q61" s="85"/>
      <c r="R61" s="85"/>
      <c r="S61" s="85"/>
      <c r="T61" s="85"/>
      <c r="U61" s="85"/>
      <c r="V61" s="85"/>
      <c r="W61" s="85"/>
      <c r="X61" s="85"/>
      <c r="Y61" s="85"/>
      <c r="Z61" s="85"/>
      <c r="AA61" s="85"/>
      <c r="AB61" s="85"/>
      <c r="AC61" s="85"/>
    </row>
    <row r="62" spans="1:29" s="71" customFormat="1" ht="11.1" customHeight="1">
      <c r="A62" s="69">
        <f>IF(B62&lt;&gt;"",COUNTA($B$20:B62),"")</f>
        <v>42</v>
      </c>
      <c r="B62" s="78" t="s">
        <v>74</v>
      </c>
      <c r="C62" s="164">
        <v>85.52</v>
      </c>
      <c r="D62" s="164">
        <v>0.26</v>
      </c>
      <c r="E62" s="164">
        <v>36.950000000000003</v>
      </c>
      <c r="F62" s="164">
        <v>41.69</v>
      </c>
      <c r="G62" s="164" t="s">
        <v>8</v>
      </c>
      <c r="H62" s="164">
        <v>6.5</v>
      </c>
      <c r="I62" s="164">
        <v>0.33</v>
      </c>
      <c r="J62" s="164">
        <v>6.17</v>
      </c>
      <c r="K62" s="164" t="s">
        <v>8</v>
      </c>
      <c r="L62" s="164">
        <v>0.12</v>
      </c>
      <c r="M62" s="164" t="s">
        <v>8</v>
      </c>
      <c r="N62" s="164" t="s">
        <v>8</v>
      </c>
      <c r="O62" s="85"/>
      <c r="P62" s="85"/>
      <c r="Q62" s="85"/>
      <c r="R62" s="85"/>
      <c r="S62" s="85"/>
      <c r="T62" s="85"/>
      <c r="U62" s="85"/>
      <c r="V62" s="85"/>
      <c r="W62" s="85"/>
      <c r="X62" s="85"/>
      <c r="Y62" s="85"/>
      <c r="Z62" s="85"/>
      <c r="AA62" s="85"/>
      <c r="AB62" s="85"/>
      <c r="AC62" s="85"/>
    </row>
    <row r="63" spans="1:29" s="71" customFormat="1" ht="19.149999999999999" customHeight="1">
      <c r="A63" s="70">
        <f>IF(B63&lt;&gt;"",COUNTA($B$20:B63),"")</f>
        <v>43</v>
      </c>
      <c r="B63" s="80" t="s">
        <v>75</v>
      </c>
      <c r="C63" s="165">
        <v>3478.99</v>
      </c>
      <c r="D63" s="165">
        <v>296.75</v>
      </c>
      <c r="E63" s="165">
        <v>297.57</v>
      </c>
      <c r="F63" s="165">
        <v>181.56</v>
      </c>
      <c r="G63" s="165">
        <v>93.41</v>
      </c>
      <c r="H63" s="165">
        <v>2113.86</v>
      </c>
      <c r="I63" s="165">
        <v>1118.8800000000001</v>
      </c>
      <c r="J63" s="165">
        <v>994.98</v>
      </c>
      <c r="K63" s="165">
        <v>100.15</v>
      </c>
      <c r="L63" s="165">
        <v>252.81</v>
      </c>
      <c r="M63" s="165">
        <v>135.41</v>
      </c>
      <c r="N63" s="165">
        <v>7.46</v>
      </c>
      <c r="O63" s="85"/>
      <c r="P63" s="85"/>
      <c r="Q63" s="85"/>
      <c r="R63" s="85"/>
      <c r="S63" s="85"/>
      <c r="T63" s="85"/>
      <c r="U63" s="85"/>
      <c r="V63" s="85"/>
      <c r="W63" s="85"/>
      <c r="X63" s="85"/>
      <c r="Y63" s="85"/>
      <c r="Z63" s="85"/>
      <c r="AA63" s="85"/>
      <c r="AB63" s="85"/>
      <c r="AC63" s="85"/>
    </row>
    <row r="64" spans="1:29" s="71" customFormat="1" ht="21.6" customHeight="1">
      <c r="A64" s="69">
        <f>IF(B64&lt;&gt;"",COUNTA($B$20:B64),"")</f>
        <v>44</v>
      </c>
      <c r="B64" s="79" t="s">
        <v>76</v>
      </c>
      <c r="C64" s="164">
        <v>600.69000000000005</v>
      </c>
      <c r="D64" s="164">
        <v>12.31</v>
      </c>
      <c r="E64" s="164">
        <v>43.23</v>
      </c>
      <c r="F64" s="164">
        <v>115.91</v>
      </c>
      <c r="G64" s="164">
        <v>12.15</v>
      </c>
      <c r="H64" s="164">
        <v>0.02</v>
      </c>
      <c r="I64" s="164">
        <v>0.02</v>
      </c>
      <c r="J64" s="164" t="s">
        <v>8</v>
      </c>
      <c r="K64" s="164">
        <v>25.45</v>
      </c>
      <c r="L64" s="164">
        <v>330.76</v>
      </c>
      <c r="M64" s="164">
        <v>60.87</v>
      </c>
      <c r="N64" s="164" t="s">
        <v>8</v>
      </c>
      <c r="O64" s="85"/>
      <c r="P64" s="85"/>
      <c r="Q64" s="85"/>
      <c r="R64" s="85"/>
      <c r="S64" s="85"/>
      <c r="T64" s="85"/>
      <c r="U64" s="85"/>
      <c r="V64" s="85"/>
      <c r="W64" s="85"/>
      <c r="X64" s="85"/>
      <c r="Y64" s="85"/>
      <c r="Z64" s="85"/>
      <c r="AA64" s="85"/>
      <c r="AB64" s="85"/>
      <c r="AC64" s="85"/>
    </row>
    <row r="65" spans="1:29" s="71" customFormat="1" ht="11.1" customHeight="1">
      <c r="A65" s="69">
        <f>IF(B65&lt;&gt;"",COUNTA($B$20:B65),"")</f>
        <v>45</v>
      </c>
      <c r="B65" s="78" t="s">
        <v>77</v>
      </c>
      <c r="C65" s="164">
        <v>565.69000000000005</v>
      </c>
      <c r="D65" s="164">
        <v>0.28000000000000003</v>
      </c>
      <c r="E65" s="164">
        <v>33.78</v>
      </c>
      <c r="F65" s="164">
        <v>109.01</v>
      </c>
      <c r="G65" s="164">
        <v>10.65</v>
      </c>
      <c r="H65" s="164" t="s">
        <v>8</v>
      </c>
      <c r="I65" s="164" t="s">
        <v>8</v>
      </c>
      <c r="J65" s="164" t="s">
        <v>8</v>
      </c>
      <c r="K65" s="164">
        <v>24.4</v>
      </c>
      <c r="L65" s="164">
        <v>326.85000000000002</v>
      </c>
      <c r="M65" s="164">
        <v>60.73</v>
      </c>
      <c r="N65" s="164" t="s">
        <v>8</v>
      </c>
      <c r="O65" s="85"/>
      <c r="P65" s="85"/>
      <c r="Q65" s="85"/>
      <c r="R65" s="85"/>
      <c r="S65" s="85"/>
      <c r="T65" s="85"/>
      <c r="U65" s="85"/>
      <c r="V65" s="85"/>
      <c r="W65" s="85"/>
      <c r="X65" s="85"/>
      <c r="Y65" s="85"/>
      <c r="Z65" s="85"/>
      <c r="AA65" s="85"/>
      <c r="AB65" s="85"/>
      <c r="AC65" s="85"/>
    </row>
    <row r="66" spans="1:29" s="71" customFormat="1" ht="11.1" customHeight="1">
      <c r="A66" s="69">
        <f>IF(B66&lt;&gt;"",COUNTA($B$20:B66),"")</f>
        <v>46</v>
      </c>
      <c r="B66" s="78" t="s">
        <v>78</v>
      </c>
      <c r="C66" s="164" t="s">
        <v>8</v>
      </c>
      <c r="D66" s="164" t="s">
        <v>8</v>
      </c>
      <c r="E66" s="164" t="s">
        <v>8</v>
      </c>
      <c r="F66" s="164" t="s">
        <v>8</v>
      </c>
      <c r="G66" s="164" t="s">
        <v>8</v>
      </c>
      <c r="H66" s="164" t="s">
        <v>8</v>
      </c>
      <c r="I66" s="164" t="s">
        <v>8</v>
      </c>
      <c r="J66" s="164" t="s">
        <v>8</v>
      </c>
      <c r="K66" s="164" t="s">
        <v>8</v>
      </c>
      <c r="L66" s="164" t="s">
        <v>8</v>
      </c>
      <c r="M66" s="164" t="s">
        <v>8</v>
      </c>
      <c r="N66" s="164" t="s">
        <v>8</v>
      </c>
      <c r="O66" s="85"/>
      <c r="P66" s="85"/>
      <c r="Q66" s="85"/>
      <c r="R66" s="85"/>
      <c r="S66" s="85"/>
      <c r="T66" s="85"/>
      <c r="U66" s="85"/>
      <c r="V66" s="85"/>
      <c r="W66" s="85"/>
      <c r="X66" s="85"/>
      <c r="Y66" s="85"/>
      <c r="Z66" s="85"/>
      <c r="AA66" s="85"/>
      <c r="AB66" s="85"/>
      <c r="AC66" s="85"/>
    </row>
    <row r="67" spans="1:29" s="71" customFormat="1" ht="11.1" customHeight="1">
      <c r="A67" s="69">
        <f>IF(B67&lt;&gt;"",COUNTA($B$20:B67),"")</f>
        <v>47</v>
      </c>
      <c r="B67" s="78" t="s">
        <v>79</v>
      </c>
      <c r="C67" s="164">
        <v>147.35</v>
      </c>
      <c r="D67" s="164">
        <v>3.04</v>
      </c>
      <c r="E67" s="164">
        <v>0.01</v>
      </c>
      <c r="F67" s="164">
        <v>11.36</v>
      </c>
      <c r="G67" s="164">
        <v>3.21</v>
      </c>
      <c r="H67" s="164">
        <v>13.58</v>
      </c>
      <c r="I67" s="164" t="s">
        <v>8</v>
      </c>
      <c r="J67" s="164">
        <v>13.58</v>
      </c>
      <c r="K67" s="164">
        <v>0.26</v>
      </c>
      <c r="L67" s="164">
        <v>36.43</v>
      </c>
      <c r="M67" s="164">
        <v>13.3</v>
      </c>
      <c r="N67" s="164">
        <v>66.16</v>
      </c>
      <c r="O67" s="85"/>
      <c r="P67" s="85"/>
      <c r="Q67" s="85"/>
      <c r="R67" s="85"/>
      <c r="S67" s="85"/>
      <c r="T67" s="85"/>
      <c r="U67" s="85"/>
      <c r="V67" s="85"/>
      <c r="W67" s="85"/>
      <c r="X67" s="85"/>
      <c r="Y67" s="85"/>
      <c r="Z67" s="85"/>
      <c r="AA67" s="85"/>
      <c r="AB67" s="85"/>
      <c r="AC67" s="85"/>
    </row>
    <row r="68" spans="1:29" s="71" customFormat="1" ht="11.1" customHeight="1">
      <c r="A68" s="69">
        <f>IF(B68&lt;&gt;"",COUNTA($B$20:B68),"")</f>
        <v>48</v>
      </c>
      <c r="B68" s="78" t="s">
        <v>74</v>
      </c>
      <c r="C68" s="164" t="s">
        <v>8</v>
      </c>
      <c r="D68" s="164" t="s">
        <v>8</v>
      </c>
      <c r="E68" s="164" t="s">
        <v>8</v>
      </c>
      <c r="F68" s="164" t="s">
        <v>8</v>
      </c>
      <c r="G68" s="164" t="s">
        <v>8</v>
      </c>
      <c r="H68" s="164" t="s">
        <v>8</v>
      </c>
      <c r="I68" s="164" t="s">
        <v>8</v>
      </c>
      <c r="J68" s="164" t="s">
        <v>8</v>
      </c>
      <c r="K68" s="164" t="s">
        <v>8</v>
      </c>
      <c r="L68" s="164" t="s">
        <v>8</v>
      </c>
      <c r="M68" s="164" t="s">
        <v>8</v>
      </c>
      <c r="N68" s="164" t="s">
        <v>8</v>
      </c>
      <c r="O68" s="85"/>
      <c r="P68" s="85"/>
      <c r="Q68" s="85"/>
      <c r="R68" s="85"/>
      <c r="S68" s="85"/>
      <c r="T68" s="85"/>
      <c r="U68" s="85"/>
      <c r="V68" s="85"/>
      <c r="W68" s="85"/>
      <c r="X68" s="85"/>
      <c r="Y68" s="85"/>
      <c r="Z68" s="85"/>
      <c r="AA68" s="85"/>
      <c r="AB68" s="85"/>
      <c r="AC68" s="85"/>
    </row>
    <row r="69" spans="1:29" s="71" customFormat="1" ht="19.149999999999999" customHeight="1">
      <c r="A69" s="70">
        <f>IF(B69&lt;&gt;"",COUNTA($B$20:B69),"")</f>
        <v>49</v>
      </c>
      <c r="B69" s="80" t="s">
        <v>80</v>
      </c>
      <c r="C69" s="165">
        <v>748.03</v>
      </c>
      <c r="D69" s="165">
        <v>15.34</v>
      </c>
      <c r="E69" s="165">
        <v>43.24</v>
      </c>
      <c r="F69" s="165">
        <v>127.27</v>
      </c>
      <c r="G69" s="165">
        <v>15.36</v>
      </c>
      <c r="H69" s="165">
        <v>13.59</v>
      </c>
      <c r="I69" s="165">
        <v>0.02</v>
      </c>
      <c r="J69" s="165">
        <v>13.58</v>
      </c>
      <c r="K69" s="165">
        <v>25.71</v>
      </c>
      <c r="L69" s="165">
        <v>367.19</v>
      </c>
      <c r="M69" s="165">
        <v>74.17</v>
      </c>
      <c r="N69" s="165">
        <v>66.16</v>
      </c>
      <c r="O69" s="85"/>
      <c r="P69" s="85"/>
      <c r="Q69" s="85"/>
      <c r="R69" s="85"/>
      <c r="S69" s="85"/>
      <c r="T69" s="85"/>
      <c r="U69" s="85"/>
      <c r="V69" s="85"/>
      <c r="W69" s="85"/>
      <c r="X69" s="85"/>
      <c r="Y69" s="85"/>
      <c r="Z69" s="85"/>
      <c r="AA69" s="85"/>
      <c r="AB69" s="85"/>
      <c r="AC69" s="85"/>
    </row>
    <row r="70" spans="1:29" s="71" customFormat="1" ht="19.149999999999999" customHeight="1">
      <c r="A70" s="70">
        <f>IF(B70&lt;&gt;"",COUNTA($B$20:B70),"")</f>
        <v>50</v>
      </c>
      <c r="B70" s="80" t="s">
        <v>81</v>
      </c>
      <c r="C70" s="165">
        <v>4227.0200000000004</v>
      </c>
      <c r="D70" s="165">
        <v>312.08999999999997</v>
      </c>
      <c r="E70" s="165">
        <v>340.81</v>
      </c>
      <c r="F70" s="165">
        <v>308.83</v>
      </c>
      <c r="G70" s="165">
        <v>108.78</v>
      </c>
      <c r="H70" s="165">
        <v>2127.4499999999998</v>
      </c>
      <c r="I70" s="165">
        <v>1118.8900000000001</v>
      </c>
      <c r="J70" s="165">
        <v>1008.56</v>
      </c>
      <c r="K70" s="165">
        <v>125.86</v>
      </c>
      <c r="L70" s="165">
        <v>620</v>
      </c>
      <c r="M70" s="165">
        <v>209.58</v>
      </c>
      <c r="N70" s="165">
        <v>73.63</v>
      </c>
      <c r="O70" s="85"/>
      <c r="P70" s="85"/>
      <c r="Q70" s="85"/>
      <c r="R70" s="85"/>
      <c r="S70" s="85"/>
      <c r="T70" s="85"/>
      <c r="U70" s="85"/>
      <c r="V70" s="85"/>
      <c r="W70" s="85"/>
      <c r="X70" s="85"/>
      <c r="Y70" s="85"/>
      <c r="Z70" s="85"/>
      <c r="AA70" s="85"/>
      <c r="AB70" s="85"/>
      <c r="AC70" s="85"/>
    </row>
    <row r="71" spans="1:29" s="71" customFormat="1" ht="11.1" customHeight="1">
      <c r="A71" s="69">
        <f>IF(B71&lt;&gt;"",COUNTA($B$20:B71),"")</f>
        <v>51</v>
      </c>
      <c r="B71" s="78" t="s">
        <v>82</v>
      </c>
      <c r="C71" s="164">
        <v>1164.58</v>
      </c>
      <c r="D71" s="164" t="s">
        <v>8</v>
      </c>
      <c r="E71" s="164" t="s">
        <v>8</v>
      </c>
      <c r="F71" s="164" t="s">
        <v>8</v>
      </c>
      <c r="G71" s="164" t="s">
        <v>8</v>
      </c>
      <c r="H71" s="164" t="s">
        <v>8</v>
      </c>
      <c r="I71" s="164" t="s">
        <v>8</v>
      </c>
      <c r="J71" s="164" t="s">
        <v>8</v>
      </c>
      <c r="K71" s="164" t="s">
        <v>8</v>
      </c>
      <c r="L71" s="164" t="s">
        <v>8</v>
      </c>
      <c r="M71" s="164" t="s">
        <v>8</v>
      </c>
      <c r="N71" s="164">
        <v>1164.58</v>
      </c>
      <c r="O71" s="85"/>
      <c r="P71" s="85"/>
      <c r="Q71" s="85"/>
      <c r="R71" s="85"/>
      <c r="S71" s="85"/>
      <c r="T71" s="85"/>
      <c r="U71" s="85"/>
      <c r="V71" s="85"/>
      <c r="W71" s="85"/>
      <c r="X71" s="85"/>
      <c r="Y71" s="85"/>
      <c r="Z71" s="85"/>
      <c r="AA71" s="85"/>
      <c r="AB71" s="85"/>
      <c r="AC71" s="85"/>
    </row>
    <row r="72" spans="1:29" s="71" customFormat="1" ht="11.1" customHeight="1">
      <c r="A72" s="69">
        <f>IF(B72&lt;&gt;"",COUNTA($B$20:B72),"")</f>
        <v>52</v>
      </c>
      <c r="B72" s="78" t="s">
        <v>83</v>
      </c>
      <c r="C72" s="164">
        <v>377.23</v>
      </c>
      <c r="D72" s="164" t="s">
        <v>8</v>
      </c>
      <c r="E72" s="164" t="s">
        <v>8</v>
      </c>
      <c r="F72" s="164" t="s">
        <v>8</v>
      </c>
      <c r="G72" s="164" t="s">
        <v>8</v>
      </c>
      <c r="H72" s="164" t="s">
        <v>8</v>
      </c>
      <c r="I72" s="164" t="s">
        <v>8</v>
      </c>
      <c r="J72" s="164" t="s">
        <v>8</v>
      </c>
      <c r="K72" s="164" t="s">
        <v>8</v>
      </c>
      <c r="L72" s="164" t="s">
        <v>8</v>
      </c>
      <c r="M72" s="164" t="s">
        <v>8</v>
      </c>
      <c r="N72" s="164">
        <v>377.23</v>
      </c>
      <c r="O72" s="85"/>
      <c r="P72" s="85"/>
      <c r="Q72" s="85"/>
      <c r="R72" s="85"/>
      <c r="S72" s="85"/>
      <c r="T72" s="85"/>
      <c r="U72" s="85"/>
      <c r="V72" s="85"/>
      <c r="W72" s="85"/>
      <c r="X72" s="85"/>
      <c r="Y72" s="85"/>
      <c r="Z72" s="85"/>
      <c r="AA72" s="85"/>
      <c r="AB72" s="85"/>
      <c r="AC72" s="85"/>
    </row>
    <row r="73" spans="1:29" s="71" customFormat="1" ht="11.1" customHeight="1">
      <c r="A73" s="69">
        <f>IF(B73&lt;&gt;"",COUNTA($B$20:B73),"")</f>
        <v>53</v>
      </c>
      <c r="B73" s="78" t="s">
        <v>99</v>
      </c>
      <c r="C73" s="164">
        <v>498.66</v>
      </c>
      <c r="D73" s="164" t="s">
        <v>8</v>
      </c>
      <c r="E73" s="164" t="s">
        <v>8</v>
      </c>
      <c r="F73" s="164" t="s">
        <v>8</v>
      </c>
      <c r="G73" s="164" t="s">
        <v>8</v>
      </c>
      <c r="H73" s="164" t="s">
        <v>8</v>
      </c>
      <c r="I73" s="164" t="s">
        <v>8</v>
      </c>
      <c r="J73" s="164" t="s">
        <v>8</v>
      </c>
      <c r="K73" s="164" t="s">
        <v>8</v>
      </c>
      <c r="L73" s="164" t="s">
        <v>8</v>
      </c>
      <c r="M73" s="164" t="s">
        <v>8</v>
      </c>
      <c r="N73" s="164">
        <v>498.66</v>
      </c>
      <c r="O73" s="85"/>
      <c r="P73" s="85"/>
      <c r="Q73" s="85"/>
      <c r="R73" s="85"/>
      <c r="S73" s="85"/>
      <c r="T73" s="85"/>
      <c r="U73" s="85"/>
      <c r="V73" s="85"/>
      <c r="W73" s="85"/>
      <c r="X73" s="85"/>
      <c r="Y73" s="85"/>
      <c r="Z73" s="85"/>
      <c r="AA73" s="85"/>
      <c r="AB73" s="85"/>
      <c r="AC73" s="85"/>
    </row>
    <row r="74" spans="1:29" s="71" customFormat="1" ht="11.1" customHeight="1">
      <c r="A74" s="69">
        <f>IF(B74&lt;&gt;"",COUNTA($B$20:B74),"")</f>
        <v>54</v>
      </c>
      <c r="B74" s="78" t="s">
        <v>100</v>
      </c>
      <c r="C74" s="164">
        <v>164.08</v>
      </c>
      <c r="D74" s="164" t="s">
        <v>8</v>
      </c>
      <c r="E74" s="164" t="s">
        <v>8</v>
      </c>
      <c r="F74" s="164" t="s">
        <v>8</v>
      </c>
      <c r="G74" s="164" t="s">
        <v>8</v>
      </c>
      <c r="H74" s="164" t="s">
        <v>8</v>
      </c>
      <c r="I74" s="164" t="s">
        <v>8</v>
      </c>
      <c r="J74" s="164" t="s">
        <v>8</v>
      </c>
      <c r="K74" s="164" t="s">
        <v>8</v>
      </c>
      <c r="L74" s="164" t="s">
        <v>8</v>
      </c>
      <c r="M74" s="164" t="s">
        <v>8</v>
      </c>
      <c r="N74" s="164">
        <v>164.08</v>
      </c>
      <c r="O74" s="85"/>
      <c r="P74" s="85"/>
      <c r="Q74" s="85"/>
      <c r="R74" s="85"/>
      <c r="S74" s="85"/>
      <c r="T74" s="85"/>
      <c r="U74" s="85"/>
      <c r="V74" s="85"/>
      <c r="W74" s="85"/>
      <c r="X74" s="85"/>
      <c r="Y74" s="85"/>
      <c r="Z74" s="85"/>
      <c r="AA74" s="85"/>
      <c r="AB74" s="85"/>
      <c r="AC74" s="85"/>
    </row>
    <row r="75" spans="1:29" s="71" customFormat="1" ht="11.1" customHeight="1">
      <c r="A75" s="69">
        <f>IF(B75&lt;&gt;"",COUNTA($B$20:B75),"")</f>
        <v>55</v>
      </c>
      <c r="B75" s="78" t="s">
        <v>27</v>
      </c>
      <c r="C75" s="164">
        <v>765.59</v>
      </c>
      <c r="D75" s="164" t="s">
        <v>8</v>
      </c>
      <c r="E75" s="164" t="s">
        <v>8</v>
      </c>
      <c r="F75" s="164" t="s">
        <v>8</v>
      </c>
      <c r="G75" s="164" t="s">
        <v>8</v>
      </c>
      <c r="H75" s="164" t="s">
        <v>8</v>
      </c>
      <c r="I75" s="164" t="s">
        <v>8</v>
      </c>
      <c r="J75" s="164" t="s">
        <v>8</v>
      </c>
      <c r="K75" s="164" t="s">
        <v>8</v>
      </c>
      <c r="L75" s="164" t="s">
        <v>8</v>
      </c>
      <c r="M75" s="164" t="s">
        <v>8</v>
      </c>
      <c r="N75" s="164">
        <v>765.59</v>
      </c>
      <c r="O75" s="85"/>
      <c r="P75" s="85"/>
      <c r="Q75" s="85"/>
      <c r="R75" s="85"/>
      <c r="S75" s="85"/>
      <c r="T75" s="85"/>
      <c r="U75" s="85"/>
      <c r="V75" s="85"/>
      <c r="W75" s="85"/>
      <c r="X75" s="85"/>
      <c r="Y75" s="85"/>
      <c r="Z75" s="85"/>
      <c r="AA75" s="85"/>
      <c r="AB75" s="85"/>
      <c r="AC75" s="85"/>
    </row>
    <row r="76" spans="1:29" s="71" customFormat="1" ht="21.6" customHeight="1">
      <c r="A76" s="69">
        <f>IF(B76&lt;&gt;"",COUNTA($B$20:B76),"")</f>
        <v>56</v>
      </c>
      <c r="B76" s="79" t="s">
        <v>84</v>
      </c>
      <c r="C76" s="164">
        <v>310.72000000000003</v>
      </c>
      <c r="D76" s="164" t="s">
        <v>8</v>
      </c>
      <c r="E76" s="164" t="s">
        <v>8</v>
      </c>
      <c r="F76" s="164" t="s">
        <v>8</v>
      </c>
      <c r="G76" s="164" t="s">
        <v>8</v>
      </c>
      <c r="H76" s="164" t="s">
        <v>8</v>
      </c>
      <c r="I76" s="164" t="s">
        <v>8</v>
      </c>
      <c r="J76" s="164" t="s">
        <v>8</v>
      </c>
      <c r="K76" s="164" t="s">
        <v>8</v>
      </c>
      <c r="L76" s="164" t="s">
        <v>8</v>
      </c>
      <c r="M76" s="164" t="s">
        <v>8</v>
      </c>
      <c r="N76" s="164">
        <v>310.72000000000003</v>
      </c>
      <c r="O76" s="85"/>
      <c r="P76" s="85"/>
      <c r="Q76" s="85"/>
      <c r="R76" s="85"/>
      <c r="S76" s="85"/>
      <c r="T76" s="85"/>
      <c r="U76" s="85"/>
      <c r="V76" s="85"/>
      <c r="W76" s="85"/>
      <c r="X76" s="85"/>
      <c r="Y76" s="85"/>
      <c r="Z76" s="85"/>
      <c r="AA76" s="85"/>
      <c r="AB76" s="85"/>
      <c r="AC76" s="85"/>
    </row>
    <row r="77" spans="1:29" s="71" customFormat="1" ht="21.6" customHeight="1">
      <c r="A77" s="69">
        <f>IF(B77&lt;&gt;"",COUNTA($B$20:B77),"")</f>
        <v>57</v>
      </c>
      <c r="B77" s="79" t="s">
        <v>85</v>
      </c>
      <c r="C77" s="164">
        <v>644.75</v>
      </c>
      <c r="D77" s="164">
        <v>12.02</v>
      </c>
      <c r="E77" s="164">
        <v>3.33</v>
      </c>
      <c r="F77" s="164">
        <v>5.67</v>
      </c>
      <c r="G77" s="164">
        <v>6.59</v>
      </c>
      <c r="H77" s="164">
        <v>579.5</v>
      </c>
      <c r="I77" s="164">
        <v>294.62</v>
      </c>
      <c r="J77" s="164">
        <v>284.88</v>
      </c>
      <c r="K77" s="164">
        <v>3.77</v>
      </c>
      <c r="L77" s="164">
        <v>31.24</v>
      </c>
      <c r="M77" s="164">
        <v>2.62</v>
      </c>
      <c r="N77" s="164" t="s">
        <v>8</v>
      </c>
      <c r="O77" s="85"/>
      <c r="P77" s="85"/>
      <c r="Q77" s="85"/>
      <c r="R77" s="85"/>
      <c r="S77" s="85"/>
      <c r="T77" s="85"/>
      <c r="U77" s="85"/>
      <c r="V77" s="85"/>
      <c r="W77" s="85"/>
      <c r="X77" s="85"/>
      <c r="Y77" s="85"/>
      <c r="Z77" s="85"/>
      <c r="AA77" s="85"/>
      <c r="AB77" s="85"/>
      <c r="AC77" s="85"/>
    </row>
    <row r="78" spans="1:29" s="71" customFormat="1" ht="21.6" customHeight="1">
      <c r="A78" s="69">
        <f>IF(B78&lt;&gt;"",COUNTA($B$20:B78),"")</f>
        <v>58</v>
      </c>
      <c r="B78" s="79" t="s">
        <v>86</v>
      </c>
      <c r="C78" s="164">
        <v>210.73</v>
      </c>
      <c r="D78" s="164" t="s">
        <v>8</v>
      </c>
      <c r="E78" s="164" t="s">
        <v>8</v>
      </c>
      <c r="F78" s="164" t="s">
        <v>8</v>
      </c>
      <c r="G78" s="164">
        <v>0.54</v>
      </c>
      <c r="H78" s="164">
        <v>200.28</v>
      </c>
      <c r="I78" s="164">
        <v>199.65</v>
      </c>
      <c r="J78" s="164">
        <v>0.63</v>
      </c>
      <c r="K78" s="164" t="s">
        <v>8</v>
      </c>
      <c r="L78" s="164">
        <v>8.4600000000000009</v>
      </c>
      <c r="M78" s="164">
        <v>1.46</v>
      </c>
      <c r="N78" s="164" t="s">
        <v>8</v>
      </c>
      <c r="O78" s="85"/>
      <c r="P78" s="85"/>
      <c r="Q78" s="85"/>
      <c r="R78" s="85"/>
      <c r="S78" s="85"/>
      <c r="T78" s="85"/>
      <c r="U78" s="85"/>
      <c r="V78" s="85"/>
      <c r="W78" s="85"/>
      <c r="X78" s="85"/>
      <c r="Y78" s="85"/>
      <c r="Z78" s="85"/>
      <c r="AA78" s="85"/>
      <c r="AB78" s="85"/>
      <c r="AC78" s="85"/>
    </row>
    <row r="79" spans="1:29" s="71" customFormat="1" ht="11.1" customHeight="1">
      <c r="A79" s="69">
        <f>IF(B79&lt;&gt;"",COUNTA($B$20:B79),"")</f>
        <v>59</v>
      </c>
      <c r="B79" s="78" t="s">
        <v>87</v>
      </c>
      <c r="C79" s="164">
        <v>101.03</v>
      </c>
      <c r="D79" s="164">
        <v>3.25</v>
      </c>
      <c r="E79" s="164">
        <v>30.3</v>
      </c>
      <c r="F79" s="164">
        <v>10.24</v>
      </c>
      <c r="G79" s="164">
        <v>8.98</v>
      </c>
      <c r="H79" s="164">
        <v>3.58</v>
      </c>
      <c r="I79" s="164">
        <v>2.95</v>
      </c>
      <c r="J79" s="164">
        <v>0.63</v>
      </c>
      <c r="K79" s="164">
        <v>10.52</v>
      </c>
      <c r="L79" s="164">
        <v>33.78</v>
      </c>
      <c r="M79" s="164">
        <v>0.38</v>
      </c>
      <c r="N79" s="164" t="s">
        <v>8</v>
      </c>
      <c r="O79" s="85"/>
      <c r="P79" s="85"/>
      <c r="Q79" s="85"/>
      <c r="R79" s="85"/>
      <c r="S79" s="85"/>
      <c r="T79" s="85"/>
      <c r="U79" s="85"/>
      <c r="V79" s="85"/>
      <c r="W79" s="85"/>
      <c r="X79" s="85"/>
      <c r="Y79" s="85"/>
      <c r="Z79" s="85"/>
      <c r="AA79" s="85"/>
      <c r="AB79" s="85"/>
      <c r="AC79" s="85"/>
    </row>
    <row r="80" spans="1:29" s="71" customFormat="1" ht="11.1" customHeight="1">
      <c r="A80" s="69">
        <f>IF(B80&lt;&gt;"",COUNTA($B$20:B80),"")</f>
        <v>60</v>
      </c>
      <c r="B80" s="78" t="s">
        <v>88</v>
      </c>
      <c r="C80" s="164">
        <v>801.54</v>
      </c>
      <c r="D80" s="164">
        <v>44.83</v>
      </c>
      <c r="E80" s="164">
        <v>218.11</v>
      </c>
      <c r="F80" s="164">
        <v>42.08</v>
      </c>
      <c r="G80" s="164">
        <v>4.7699999999999996</v>
      </c>
      <c r="H80" s="164">
        <v>363.49</v>
      </c>
      <c r="I80" s="164">
        <v>325.58999999999997</v>
      </c>
      <c r="J80" s="164">
        <v>37.9</v>
      </c>
      <c r="K80" s="164">
        <v>2.16</v>
      </c>
      <c r="L80" s="164">
        <v>15.75</v>
      </c>
      <c r="M80" s="164">
        <v>68.150000000000006</v>
      </c>
      <c r="N80" s="164">
        <v>42.2</v>
      </c>
      <c r="O80" s="85"/>
      <c r="P80" s="85"/>
      <c r="Q80" s="85"/>
      <c r="R80" s="85"/>
      <c r="S80" s="85"/>
      <c r="T80" s="85"/>
      <c r="U80" s="85"/>
      <c r="V80" s="85"/>
      <c r="W80" s="85"/>
      <c r="X80" s="85"/>
      <c r="Y80" s="85"/>
      <c r="Z80" s="85"/>
      <c r="AA80" s="85"/>
      <c r="AB80" s="85"/>
      <c r="AC80" s="85"/>
    </row>
    <row r="81" spans="1:29" s="71" customFormat="1" ht="11.1" customHeight="1">
      <c r="A81" s="69">
        <f>IF(B81&lt;&gt;"",COUNTA($B$20:B81),"")</f>
        <v>61</v>
      </c>
      <c r="B81" s="78" t="s">
        <v>74</v>
      </c>
      <c r="C81" s="164">
        <v>85.52</v>
      </c>
      <c r="D81" s="164">
        <v>0.26</v>
      </c>
      <c r="E81" s="164">
        <v>36.950000000000003</v>
      </c>
      <c r="F81" s="164">
        <v>41.69</v>
      </c>
      <c r="G81" s="164" t="s">
        <v>8</v>
      </c>
      <c r="H81" s="164">
        <v>6.5</v>
      </c>
      <c r="I81" s="164">
        <v>0.33</v>
      </c>
      <c r="J81" s="164">
        <v>6.17</v>
      </c>
      <c r="K81" s="164" t="s">
        <v>8</v>
      </c>
      <c r="L81" s="164">
        <v>0.12</v>
      </c>
      <c r="M81" s="164" t="s">
        <v>8</v>
      </c>
      <c r="N81" s="164" t="s">
        <v>8</v>
      </c>
      <c r="O81" s="85"/>
      <c r="P81" s="85"/>
      <c r="Q81" s="85"/>
      <c r="R81" s="85"/>
      <c r="S81" s="85"/>
      <c r="T81" s="85"/>
      <c r="U81" s="85"/>
      <c r="V81" s="85"/>
      <c r="W81" s="85"/>
      <c r="X81" s="85"/>
      <c r="Y81" s="85"/>
      <c r="Z81" s="85"/>
      <c r="AA81" s="85"/>
      <c r="AB81" s="85"/>
      <c r="AC81" s="85"/>
    </row>
    <row r="82" spans="1:29" s="71" customFormat="1" ht="19.149999999999999" customHeight="1">
      <c r="A82" s="70">
        <f>IF(B82&lt;&gt;"",COUNTA($B$20:B82),"")</f>
        <v>62</v>
      </c>
      <c r="B82" s="80" t="s">
        <v>89</v>
      </c>
      <c r="C82" s="165">
        <v>3913.42</v>
      </c>
      <c r="D82" s="165">
        <v>59.84</v>
      </c>
      <c r="E82" s="165">
        <v>214.79</v>
      </c>
      <c r="F82" s="165">
        <v>16.309999999999999</v>
      </c>
      <c r="G82" s="165">
        <v>20.88</v>
      </c>
      <c r="H82" s="165">
        <v>1140.3499999999999</v>
      </c>
      <c r="I82" s="165">
        <v>822.48</v>
      </c>
      <c r="J82" s="165">
        <v>317.87</v>
      </c>
      <c r="K82" s="165">
        <v>16.45</v>
      </c>
      <c r="L82" s="165">
        <v>89.11</v>
      </c>
      <c r="M82" s="165">
        <v>72.61</v>
      </c>
      <c r="N82" s="165">
        <v>2283.09</v>
      </c>
      <c r="O82" s="85"/>
      <c r="P82" s="85"/>
      <c r="Q82" s="85"/>
      <c r="R82" s="85"/>
      <c r="S82" s="85"/>
      <c r="T82" s="85"/>
      <c r="U82" s="85"/>
      <c r="V82" s="85"/>
      <c r="W82" s="85"/>
      <c r="X82" s="85"/>
      <c r="Y82" s="85"/>
      <c r="Z82" s="85"/>
      <c r="AA82" s="85"/>
      <c r="AB82" s="85"/>
      <c r="AC82" s="85"/>
    </row>
    <row r="83" spans="1:29" s="87" customFormat="1" ht="11.1" customHeight="1">
      <c r="A83" s="69">
        <f>IF(B83&lt;&gt;"",COUNTA($B$20:B83),"")</f>
        <v>63</v>
      </c>
      <c r="B83" s="78" t="s">
        <v>90</v>
      </c>
      <c r="C83" s="164">
        <v>363.08</v>
      </c>
      <c r="D83" s="164" t="s">
        <v>8</v>
      </c>
      <c r="E83" s="164">
        <v>6.01</v>
      </c>
      <c r="F83" s="164">
        <v>110.77</v>
      </c>
      <c r="G83" s="164">
        <v>7.0000000000000007E-2</v>
      </c>
      <c r="H83" s="164">
        <v>12.9</v>
      </c>
      <c r="I83" s="164" t="s">
        <v>8</v>
      </c>
      <c r="J83" s="164">
        <v>12.89</v>
      </c>
      <c r="K83" s="164">
        <v>4.57</v>
      </c>
      <c r="L83" s="164">
        <v>112.03</v>
      </c>
      <c r="M83" s="164">
        <v>43.31</v>
      </c>
      <c r="N83" s="164">
        <v>73.400000000000006</v>
      </c>
      <c r="O83" s="86"/>
      <c r="P83" s="86"/>
      <c r="Q83" s="86"/>
      <c r="R83" s="86"/>
      <c r="S83" s="86"/>
      <c r="T83" s="86"/>
      <c r="U83" s="86"/>
      <c r="V83" s="86"/>
      <c r="W83" s="86"/>
      <c r="X83" s="86"/>
      <c r="Y83" s="86"/>
      <c r="Z83" s="86"/>
      <c r="AA83" s="86"/>
      <c r="AB83" s="86"/>
      <c r="AC83" s="86"/>
    </row>
    <row r="84" spans="1:29" s="87" customFormat="1" ht="11.1" customHeight="1">
      <c r="A84" s="69">
        <f>IF(B84&lt;&gt;"",COUNTA($B$20:B84),"")</f>
        <v>64</v>
      </c>
      <c r="B84" s="78" t="s">
        <v>91</v>
      </c>
      <c r="C84" s="164" t="s">
        <v>8</v>
      </c>
      <c r="D84" s="164" t="s">
        <v>8</v>
      </c>
      <c r="E84" s="164" t="s">
        <v>8</v>
      </c>
      <c r="F84" s="164" t="s">
        <v>8</v>
      </c>
      <c r="G84" s="164" t="s">
        <v>8</v>
      </c>
      <c r="H84" s="164" t="s">
        <v>8</v>
      </c>
      <c r="I84" s="164" t="s">
        <v>8</v>
      </c>
      <c r="J84" s="164" t="s">
        <v>8</v>
      </c>
      <c r="K84" s="164" t="s">
        <v>8</v>
      </c>
      <c r="L84" s="164" t="s">
        <v>8</v>
      </c>
      <c r="M84" s="164" t="s">
        <v>8</v>
      </c>
      <c r="N84" s="164" t="s">
        <v>8</v>
      </c>
      <c r="O84" s="86"/>
      <c r="P84" s="86"/>
      <c r="Q84" s="86"/>
      <c r="R84" s="86"/>
      <c r="S84" s="86"/>
      <c r="T84" s="86"/>
      <c r="U84" s="86"/>
      <c r="V84" s="86"/>
      <c r="W84" s="86"/>
      <c r="X84" s="86"/>
      <c r="Y84" s="86"/>
      <c r="Z84" s="86"/>
      <c r="AA84" s="86"/>
      <c r="AB84" s="86"/>
      <c r="AC84" s="86"/>
    </row>
    <row r="85" spans="1:29" s="87" customFormat="1" ht="11.1" customHeight="1">
      <c r="A85" s="69">
        <f>IF(B85&lt;&gt;"",COUNTA($B$20:B85),"")</f>
        <v>65</v>
      </c>
      <c r="B85" s="78" t="s">
        <v>92</v>
      </c>
      <c r="C85" s="164">
        <v>85.96</v>
      </c>
      <c r="D85" s="164">
        <v>31.56</v>
      </c>
      <c r="E85" s="164">
        <v>0.18</v>
      </c>
      <c r="F85" s="164">
        <v>2.88</v>
      </c>
      <c r="G85" s="164">
        <v>0.01</v>
      </c>
      <c r="H85" s="164">
        <v>8.18</v>
      </c>
      <c r="I85" s="164" t="s">
        <v>8</v>
      </c>
      <c r="J85" s="164">
        <v>8.18</v>
      </c>
      <c r="K85" s="164">
        <v>0.01</v>
      </c>
      <c r="L85" s="164">
        <v>40.85</v>
      </c>
      <c r="M85" s="164" t="s">
        <v>8</v>
      </c>
      <c r="N85" s="164">
        <v>2.2799999999999998</v>
      </c>
      <c r="O85" s="86"/>
      <c r="P85" s="86"/>
      <c r="Q85" s="86"/>
      <c r="R85" s="86"/>
      <c r="S85" s="86"/>
      <c r="T85" s="86"/>
      <c r="U85" s="86"/>
      <c r="V85" s="86"/>
      <c r="W85" s="86"/>
      <c r="X85" s="86"/>
      <c r="Y85" s="86"/>
      <c r="Z85" s="86"/>
      <c r="AA85" s="86"/>
      <c r="AB85" s="86"/>
      <c r="AC85" s="86"/>
    </row>
    <row r="86" spans="1:29" s="87" customFormat="1" ht="11.1" customHeight="1">
      <c r="A86" s="69">
        <f>IF(B86&lt;&gt;"",COUNTA($B$20:B86),"")</f>
        <v>66</v>
      </c>
      <c r="B86" s="78" t="s">
        <v>74</v>
      </c>
      <c r="C86" s="164" t="s">
        <v>8</v>
      </c>
      <c r="D86" s="164" t="s">
        <v>8</v>
      </c>
      <c r="E86" s="164" t="s">
        <v>8</v>
      </c>
      <c r="F86" s="164" t="s">
        <v>8</v>
      </c>
      <c r="G86" s="164" t="s">
        <v>8</v>
      </c>
      <c r="H86" s="164" t="s">
        <v>8</v>
      </c>
      <c r="I86" s="164" t="s">
        <v>8</v>
      </c>
      <c r="J86" s="164" t="s">
        <v>8</v>
      </c>
      <c r="K86" s="164" t="s">
        <v>8</v>
      </c>
      <c r="L86" s="164" t="s">
        <v>8</v>
      </c>
      <c r="M86" s="164" t="s">
        <v>8</v>
      </c>
      <c r="N86" s="164" t="s">
        <v>8</v>
      </c>
      <c r="O86" s="86"/>
      <c r="P86" s="86"/>
      <c r="Q86" s="86"/>
      <c r="R86" s="86"/>
      <c r="S86" s="86"/>
      <c r="T86" s="86"/>
      <c r="U86" s="86"/>
      <c r="V86" s="86"/>
      <c r="W86" s="86"/>
      <c r="X86" s="86"/>
      <c r="Y86" s="86"/>
      <c r="Z86" s="86"/>
      <c r="AA86" s="86"/>
      <c r="AB86" s="86"/>
      <c r="AC86" s="86"/>
    </row>
    <row r="87" spans="1:29" s="71" customFormat="1" ht="19.149999999999999" customHeight="1">
      <c r="A87" s="70">
        <f>IF(B87&lt;&gt;"",COUNTA($B$20:B87),"")</f>
        <v>67</v>
      </c>
      <c r="B87" s="80" t="s">
        <v>93</v>
      </c>
      <c r="C87" s="165">
        <v>449.04</v>
      </c>
      <c r="D87" s="165">
        <v>31.56</v>
      </c>
      <c r="E87" s="165">
        <v>6.19</v>
      </c>
      <c r="F87" s="165">
        <v>113.65</v>
      </c>
      <c r="G87" s="165">
        <v>0.08</v>
      </c>
      <c r="H87" s="165">
        <v>21.08</v>
      </c>
      <c r="I87" s="165" t="s">
        <v>8</v>
      </c>
      <c r="J87" s="165">
        <v>21.08</v>
      </c>
      <c r="K87" s="165">
        <v>4.58</v>
      </c>
      <c r="L87" s="165">
        <v>152.88999999999999</v>
      </c>
      <c r="M87" s="165">
        <v>43.31</v>
      </c>
      <c r="N87" s="165">
        <v>75.680000000000007</v>
      </c>
      <c r="O87" s="85"/>
      <c r="P87" s="85"/>
      <c r="Q87" s="85"/>
      <c r="R87" s="85"/>
      <c r="S87" s="85"/>
      <c r="T87" s="85"/>
      <c r="U87" s="85"/>
      <c r="V87" s="85"/>
      <c r="W87" s="85"/>
      <c r="X87" s="85"/>
      <c r="Y87" s="85"/>
      <c r="Z87" s="85"/>
      <c r="AA87" s="85"/>
      <c r="AB87" s="85"/>
      <c r="AC87" s="85"/>
    </row>
    <row r="88" spans="1:29" s="71" customFormat="1" ht="19.149999999999999" customHeight="1">
      <c r="A88" s="70">
        <f>IF(B88&lt;&gt;"",COUNTA($B$20:B88),"")</f>
        <v>68</v>
      </c>
      <c r="B88" s="80" t="s">
        <v>94</v>
      </c>
      <c r="C88" s="165">
        <v>4362.46</v>
      </c>
      <c r="D88" s="165">
        <v>91.4</v>
      </c>
      <c r="E88" s="165">
        <v>220.99</v>
      </c>
      <c r="F88" s="165">
        <v>129.96</v>
      </c>
      <c r="G88" s="165">
        <v>20.97</v>
      </c>
      <c r="H88" s="165">
        <v>1161.43</v>
      </c>
      <c r="I88" s="165">
        <v>822.48</v>
      </c>
      <c r="J88" s="165">
        <v>338.94</v>
      </c>
      <c r="K88" s="165">
        <v>21.03</v>
      </c>
      <c r="L88" s="165">
        <v>242</v>
      </c>
      <c r="M88" s="165">
        <v>115.93</v>
      </c>
      <c r="N88" s="165">
        <v>2358.77</v>
      </c>
      <c r="O88" s="85"/>
      <c r="P88" s="85"/>
      <c r="Q88" s="85"/>
      <c r="R88" s="85"/>
      <c r="S88" s="85"/>
      <c r="T88" s="85"/>
      <c r="U88" s="85"/>
      <c r="V88" s="85"/>
      <c r="W88" s="85"/>
      <c r="X88" s="85"/>
      <c r="Y88" s="85"/>
      <c r="Z88" s="85"/>
      <c r="AA88" s="85"/>
      <c r="AB88" s="85"/>
      <c r="AC88" s="85"/>
    </row>
    <row r="89" spans="1:29" s="71" customFormat="1" ht="19.149999999999999" customHeight="1">
      <c r="A89" s="70">
        <f>IF(B89&lt;&gt;"",COUNTA($B$20:B89),"")</f>
        <v>69</v>
      </c>
      <c r="B89" s="80" t="s">
        <v>95</v>
      </c>
      <c r="C89" s="165">
        <v>135.44</v>
      </c>
      <c r="D89" s="165">
        <v>-220.69</v>
      </c>
      <c r="E89" s="165">
        <v>-119.82</v>
      </c>
      <c r="F89" s="165">
        <v>-178.87</v>
      </c>
      <c r="G89" s="165">
        <v>-87.81</v>
      </c>
      <c r="H89" s="165">
        <v>-966.02</v>
      </c>
      <c r="I89" s="165">
        <v>-296.41000000000003</v>
      </c>
      <c r="J89" s="165">
        <v>-669.62</v>
      </c>
      <c r="K89" s="165">
        <v>-104.83</v>
      </c>
      <c r="L89" s="165">
        <v>-378.01</v>
      </c>
      <c r="M89" s="165">
        <v>-93.65</v>
      </c>
      <c r="N89" s="165">
        <v>2285.14</v>
      </c>
      <c r="O89" s="85"/>
      <c r="P89" s="85"/>
      <c r="Q89" s="85"/>
      <c r="R89" s="85"/>
      <c r="S89" s="85"/>
      <c r="T89" s="85"/>
      <c r="U89" s="85"/>
      <c r="V89" s="85"/>
      <c r="W89" s="85"/>
      <c r="X89" s="85"/>
      <c r="Y89" s="85"/>
      <c r="Z89" s="85"/>
      <c r="AA89" s="85"/>
      <c r="AB89" s="85"/>
      <c r="AC89" s="85"/>
    </row>
    <row r="90" spans="1:29" s="87" customFormat="1" ht="24.95" customHeight="1">
      <c r="A90" s="69">
        <f>IF(B90&lt;&gt;"",COUNTA($B$20:B90),"")</f>
        <v>70</v>
      </c>
      <c r="B90" s="81" t="s">
        <v>96</v>
      </c>
      <c r="C90" s="166">
        <v>434.44</v>
      </c>
      <c r="D90" s="166">
        <v>-236.91</v>
      </c>
      <c r="E90" s="166">
        <v>-82.77</v>
      </c>
      <c r="F90" s="166">
        <v>-165.26</v>
      </c>
      <c r="G90" s="166">
        <v>-72.53</v>
      </c>
      <c r="H90" s="166">
        <v>-973.51</v>
      </c>
      <c r="I90" s="166">
        <v>-296.39999999999998</v>
      </c>
      <c r="J90" s="166">
        <v>-677.11</v>
      </c>
      <c r="K90" s="166">
        <v>-83.7</v>
      </c>
      <c r="L90" s="166">
        <v>-163.69999999999999</v>
      </c>
      <c r="M90" s="166">
        <v>-62.8</v>
      </c>
      <c r="N90" s="166">
        <v>2275.62</v>
      </c>
      <c r="O90" s="86"/>
      <c r="P90" s="86"/>
      <c r="Q90" s="86"/>
      <c r="R90" s="86"/>
      <c r="S90" s="86"/>
      <c r="T90" s="86"/>
      <c r="U90" s="86"/>
      <c r="V90" s="86"/>
      <c r="W90" s="86"/>
      <c r="X90" s="86"/>
      <c r="Y90" s="86"/>
      <c r="Z90" s="86"/>
      <c r="AA90" s="86"/>
      <c r="AB90" s="86"/>
      <c r="AC90" s="86"/>
    </row>
    <row r="91" spans="1:29" s="87" customFormat="1" ht="15" customHeight="1">
      <c r="A91" s="69">
        <f>IF(B91&lt;&gt;"",COUNTA($B$20:B91),"")</f>
        <v>71</v>
      </c>
      <c r="B91" s="78" t="s">
        <v>97</v>
      </c>
      <c r="C91" s="164">
        <v>295.8</v>
      </c>
      <c r="D91" s="164" t="s">
        <v>8</v>
      </c>
      <c r="E91" s="164" t="s">
        <v>8</v>
      </c>
      <c r="F91" s="164" t="s">
        <v>8</v>
      </c>
      <c r="G91" s="164" t="s">
        <v>8</v>
      </c>
      <c r="H91" s="164" t="s">
        <v>8</v>
      </c>
      <c r="I91" s="164" t="s">
        <v>8</v>
      </c>
      <c r="J91" s="164" t="s">
        <v>8</v>
      </c>
      <c r="K91" s="164" t="s">
        <v>8</v>
      </c>
      <c r="L91" s="164" t="s">
        <v>8</v>
      </c>
      <c r="M91" s="164" t="s">
        <v>8</v>
      </c>
      <c r="N91" s="164">
        <v>295.8</v>
      </c>
      <c r="O91" s="86"/>
      <c r="P91" s="86"/>
      <c r="Q91" s="86"/>
      <c r="R91" s="86"/>
      <c r="S91" s="86"/>
      <c r="T91" s="86"/>
      <c r="U91" s="86"/>
      <c r="V91" s="86"/>
      <c r="W91" s="86"/>
      <c r="X91" s="86"/>
      <c r="Y91" s="86"/>
      <c r="Z91" s="86"/>
      <c r="AA91" s="86"/>
      <c r="AB91" s="86"/>
      <c r="AC91" s="86"/>
    </row>
    <row r="92" spans="1:29" ht="11.1" customHeight="1">
      <c r="A92" s="69">
        <f>IF(B92&lt;&gt;"",COUNTA($B$20:B92),"")</f>
        <v>72</v>
      </c>
      <c r="B92" s="78" t="s">
        <v>98</v>
      </c>
      <c r="C92" s="164">
        <v>98.52</v>
      </c>
      <c r="D92" s="164" t="s">
        <v>8</v>
      </c>
      <c r="E92" s="164" t="s">
        <v>8</v>
      </c>
      <c r="F92" s="164" t="s">
        <v>8</v>
      </c>
      <c r="G92" s="164" t="s">
        <v>8</v>
      </c>
      <c r="H92" s="164" t="s">
        <v>8</v>
      </c>
      <c r="I92" s="164" t="s">
        <v>8</v>
      </c>
      <c r="J92" s="164" t="s">
        <v>8</v>
      </c>
      <c r="K92" s="164" t="s">
        <v>8</v>
      </c>
      <c r="L92" s="164" t="s">
        <v>8</v>
      </c>
      <c r="M92" s="164">
        <v>3.87</v>
      </c>
      <c r="N92" s="164">
        <v>94.65</v>
      </c>
    </row>
  </sheetData>
  <mergeCells count="27">
    <mergeCell ref="L5:L16"/>
    <mergeCell ref="M5:M16"/>
    <mergeCell ref="N5:N16"/>
    <mergeCell ref="I6:I16"/>
    <mergeCell ref="J6:J16"/>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A1:B1"/>
    <mergeCell ref="C1:G1"/>
    <mergeCell ref="H1:N1"/>
    <mergeCell ref="H2:N3"/>
    <mergeCell ref="C2:G3"/>
    <mergeCell ref="A2:B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44"/>
  <sheetViews>
    <sheetView zoomScale="140" zoomScaleNormal="140" zoomScaleSheetLayoutView="90" zoomScalePageLayoutView="140" workbookViewId="0"/>
  </sheetViews>
  <sheetFormatPr baseColWidth="10" defaultColWidth="11.42578125" defaultRowHeight="12.75"/>
  <cols>
    <col min="1" max="1" width="93.85546875" style="25" customWidth="1"/>
    <col min="2" max="2" width="11.42578125" style="25" customWidth="1"/>
    <col min="3" max="16384" width="11.42578125" style="25"/>
  </cols>
  <sheetData>
    <row r="1" spans="1:1" s="19" customFormat="1" ht="39.950000000000003" customHeight="1">
      <c r="A1" s="30" t="s">
        <v>25</v>
      </c>
    </row>
    <row r="2" spans="1:1" s="21" customFormat="1" ht="11.45" customHeight="1">
      <c r="A2" s="20"/>
    </row>
    <row r="3" spans="1:1" s="23" customFormat="1" ht="11.45" customHeight="1">
      <c r="A3" s="22"/>
    </row>
    <row r="4" spans="1:1" s="24" customFormat="1" ht="11.45" customHeight="1">
      <c r="A4" s="22"/>
    </row>
    <row r="5" spans="1:1" ht="11.45" customHeight="1">
      <c r="A5" s="22"/>
    </row>
    <row r="6" spans="1:1" s="21" customFormat="1" ht="11.45" customHeight="1">
      <c r="A6" s="22"/>
    </row>
    <row r="7" spans="1:1" s="21" customFormat="1" ht="11.45" customHeight="1">
      <c r="A7" s="22"/>
    </row>
    <row r="8" spans="1:1" s="21" customFormat="1" ht="11.45" customHeight="1">
      <c r="A8" s="22"/>
    </row>
    <row r="9" spans="1:1" s="21" customFormat="1" ht="11.45" customHeight="1">
      <c r="A9" s="22"/>
    </row>
    <row r="10" spans="1:1" s="21" customFormat="1" ht="11.45" customHeight="1">
      <c r="A10" s="22"/>
    </row>
    <row r="11" spans="1:1" s="21" customFormat="1" ht="11.45" customHeight="1">
      <c r="A11" s="22"/>
    </row>
    <row r="12" spans="1:1" s="21" customFormat="1" ht="11.45" customHeight="1">
      <c r="A12" s="22"/>
    </row>
    <row r="13" spans="1:1" s="21" customFormat="1" ht="11.45" customHeight="1">
      <c r="A13" s="22"/>
    </row>
    <row r="14" spans="1:1" s="21" customFormat="1" ht="11.45" customHeight="1">
      <c r="A14" s="22"/>
    </row>
    <row r="15" spans="1:1" s="21" customFormat="1" ht="11.45" customHeight="1">
      <c r="A15" s="22"/>
    </row>
    <row r="16" spans="1:1" s="21" customFormat="1" ht="11.45" customHeight="1">
      <c r="A16" s="22"/>
    </row>
    <row r="17" spans="1:1" s="21" customFormat="1" ht="11.45" customHeight="1">
      <c r="A17" s="22"/>
    </row>
    <row r="18" spans="1:1" s="21" customFormat="1" ht="11.45" customHeight="1">
      <c r="A18" s="22"/>
    </row>
    <row r="19" spans="1:1" s="21" customFormat="1" ht="11.45" customHeight="1">
      <c r="A19" s="22"/>
    </row>
    <row r="20" spans="1:1" s="21" customFormat="1" ht="11.45" customHeight="1">
      <c r="A20" s="22"/>
    </row>
    <row r="21" spans="1:1" s="21" customFormat="1" ht="11.45" customHeight="1">
      <c r="A21" s="22"/>
    </row>
    <row r="22" spans="1:1" s="21" customFormat="1" ht="11.45" customHeight="1">
      <c r="A22" s="22"/>
    </row>
    <row r="23" spans="1:1" s="21" customFormat="1" ht="11.45" customHeight="1">
      <c r="A23" s="22"/>
    </row>
    <row r="24" spans="1:1" s="21" customFormat="1" ht="11.45" customHeight="1">
      <c r="A24" s="22"/>
    </row>
    <row r="25" spans="1:1" ht="11.45" customHeight="1">
      <c r="A25" s="22"/>
    </row>
    <row r="26" spans="1:1" s="21" customFormat="1" ht="11.45" customHeight="1">
      <c r="A26" s="26"/>
    </row>
    <row r="27" spans="1:1" ht="11.45" customHeight="1">
      <c r="A27" s="27"/>
    </row>
    <row r="28" spans="1:1" ht="11.45" customHeight="1">
      <c r="A28" s="26"/>
    </row>
    <row r="29" spans="1:1" ht="11.45" customHeight="1">
      <c r="A29" s="22"/>
    </row>
    <row r="30" spans="1:1" ht="11.45" customHeight="1">
      <c r="A30" s="22"/>
    </row>
    <row r="31" spans="1:1" s="24" customFormat="1" ht="11.45" customHeight="1">
      <c r="A31" s="26"/>
    </row>
    <row r="32" spans="1:1" s="24" customFormat="1" ht="11.45" customHeight="1">
      <c r="A32" s="27"/>
    </row>
    <row r="33" spans="1:1" s="24" customFormat="1" ht="11.45" customHeight="1">
      <c r="A33" s="16"/>
    </row>
    <row r="34" spans="1:1" s="24" customFormat="1" ht="11.45" customHeight="1">
      <c r="A34" s="22"/>
    </row>
    <row r="35" spans="1:1" s="24" customFormat="1" ht="11.45" customHeight="1">
      <c r="A35" s="26"/>
    </row>
    <row r="36" spans="1:1" s="24" customFormat="1" ht="11.45" customHeight="1">
      <c r="A36" s="28"/>
    </row>
    <row r="37" spans="1:1" s="24" customFormat="1" ht="11.45" customHeight="1">
      <c r="A37" s="26"/>
    </row>
    <row r="38" spans="1:1" s="24" customFormat="1" ht="11.45" customHeight="1">
      <c r="A38" s="29"/>
    </row>
    <row r="39" spans="1:1" s="24" customFormat="1" ht="11.45" customHeight="1">
      <c r="A39" s="22"/>
    </row>
    <row r="40" spans="1:1" s="24" customFormat="1" ht="11.45" customHeight="1">
      <c r="A40" s="26"/>
    </row>
    <row r="41" spans="1:1" s="24" customFormat="1" ht="11.45" customHeight="1">
      <c r="A41" s="29"/>
    </row>
    <row r="42" spans="1:1" s="24" customFormat="1" ht="11.45" customHeight="1">
      <c r="A42" s="22"/>
    </row>
    <row r="43" spans="1:1" s="24" customFormat="1" ht="11.45" customHeight="1">
      <c r="A43" s="26"/>
    </row>
    <row r="44" spans="1:1" s="24" customFormat="1" ht="12.75" customHeight="1">
      <c r="A44" s="29"/>
    </row>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AC92"/>
  <sheetViews>
    <sheetView zoomScale="140" zoomScaleNormal="140" workbookViewId="0">
      <pane xSplit="2" ySplit="18" topLeftCell="C19" activePane="bottomRight" state="frozen"/>
      <selection activeCell="C19" sqref="C19:G19"/>
      <selection pane="topRight" activeCell="C19" sqref="C19:G19"/>
      <selection pane="bottomLeft" activeCell="C19" sqref="C19:G19"/>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71" t="s">
        <v>605</v>
      </c>
      <c r="B1" s="218"/>
      <c r="C1" s="221" t="str">
        <f>"Auszahlungen und Einzahlungen der kreisfreien und großen
kreisangehörigen Städte "&amp;Deckblatt!A7&amp;" nach Produktbereichen"</f>
        <v>Auszahlungen und Einzahlungen der kreisfreien und großen
kreisangehörigen Städte 2022 nach Produktbereichen</v>
      </c>
      <c r="D1" s="272"/>
      <c r="E1" s="272"/>
      <c r="F1" s="272"/>
      <c r="G1" s="272"/>
      <c r="H1" s="272" t="str">
        <f>"Auszahlungen und Einzahlungen der kreisfreien und großen
kreisangehörigen Städte "&amp;Deckblatt!A7&amp;" nach Produktbereichen"</f>
        <v>Auszahlungen und Einzahlungen der kreisfreien und großen
kreisangehörigen Städte 2022 nach Produktbereichen</v>
      </c>
      <c r="I1" s="272"/>
      <c r="J1" s="272"/>
      <c r="K1" s="272"/>
      <c r="L1" s="272"/>
      <c r="M1" s="272"/>
      <c r="N1" s="272"/>
    </row>
    <row r="2" spans="1:14" s="74" customFormat="1" ht="15" customHeight="1">
      <c r="A2" s="275" t="s">
        <v>608</v>
      </c>
      <c r="B2" s="276"/>
      <c r="C2" s="263" t="s">
        <v>59</v>
      </c>
      <c r="D2" s="264"/>
      <c r="E2" s="264"/>
      <c r="F2" s="264"/>
      <c r="G2" s="264"/>
      <c r="H2" s="264" t="s">
        <v>59</v>
      </c>
      <c r="I2" s="264"/>
      <c r="J2" s="264"/>
      <c r="K2" s="264"/>
      <c r="L2" s="264"/>
      <c r="M2" s="264"/>
      <c r="N2" s="264"/>
    </row>
    <row r="3" spans="1:14" s="74" customFormat="1" ht="15" customHeight="1">
      <c r="A3" s="277"/>
      <c r="B3" s="278"/>
      <c r="C3" s="273"/>
      <c r="D3" s="274"/>
      <c r="E3" s="274"/>
      <c r="F3" s="274"/>
      <c r="G3" s="274"/>
      <c r="H3" s="274"/>
      <c r="I3" s="274"/>
      <c r="J3" s="274"/>
      <c r="K3" s="274"/>
      <c r="L3" s="274"/>
      <c r="M3" s="274"/>
      <c r="N3" s="274"/>
    </row>
    <row r="4" spans="1:14" ht="11.45" customHeight="1">
      <c r="A4" s="279" t="s">
        <v>28</v>
      </c>
      <c r="B4" s="282" t="s">
        <v>116</v>
      </c>
      <c r="C4" s="282" t="s">
        <v>1</v>
      </c>
      <c r="D4" s="266" t="s">
        <v>120</v>
      </c>
      <c r="E4" s="287"/>
      <c r="F4" s="287"/>
      <c r="G4" s="287"/>
      <c r="H4" s="287" t="s">
        <v>120</v>
      </c>
      <c r="I4" s="287"/>
      <c r="J4" s="287"/>
      <c r="K4" s="287"/>
      <c r="L4" s="287"/>
      <c r="M4" s="287"/>
      <c r="N4" s="287"/>
    </row>
    <row r="5" spans="1:14" ht="11.45" customHeight="1">
      <c r="A5" s="280"/>
      <c r="B5" s="283"/>
      <c r="C5" s="283"/>
      <c r="D5" s="217" t="s">
        <v>107</v>
      </c>
      <c r="E5" s="217" t="s">
        <v>108</v>
      </c>
      <c r="F5" s="217" t="s">
        <v>109</v>
      </c>
      <c r="G5" s="216" t="s">
        <v>110</v>
      </c>
      <c r="H5" s="212" t="s">
        <v>111</v>
      </c>
      <c r="I5" s="288" t="s">
        <v>104</v>
      </c>
      <c r="J5" s="212"/>
      <c r="K5" s="217" t="s">
        <v>113</v>
      </c>
      <c r="L5" s="217" t="s">
        <v>118</v>
      </c>
      <c r="M5" s="289" t="s">
        <v>119</v>
      </c>
      <c r="N5" s="216" t="s">
        <v>114</v>
      </c>
    </row>
    <row r="6" spans="1:14" ht="11.45" customHeight="1">
      <c r="A6" s="280"/>
      <c r="B6" s="283"/>
      <c r="C6" s="283"/>
      <c r="D6" s="217"/>
      <c r="E6" s="217"/>
      <c r="F6" s="217"/>
      <c r="G6" s="216"/>
      <c r="H6" s="212"/>
      <c r="I6" s="280" t="s">
        <v>103</v>
      </c>
      <c r="J6" s="290" t="s">
        <v>112</v>
      </c>
      <c r="K6" s="217"/>
      <c r="L6" s="217"/>
      <c r="M6" s="290"/>
      <c r="N6" s="216"/>
    </row>
    <row r="7" spans="1:14" ht="11.45" customHeight="1">
      <c r="A7" s="280"/>
      <c r="B7" s="283"/>
      <c r="C7" s="283"/>
      <c r="D7" s="217"/>
      <c r="E7" s="217"/>
      <c r="F7" s="217"/>
      <c r="G7" s="216"/>
      <c r="H7" s="212"/>
      <c r="I7" s="280"/>
      <c r="J7" s="290"/>
      <c r="K7" s="217"/>
      <c r="L7" s="217"/>
      <c r="M7" s="290"/>
      <c r="N7" s="216"/>
    </row>
    <row r="8" spans="1:14" ht="11.45" customHeight="1">
      <c r="A8" s="280"/>
      <c r="B8" s="283"/>
      <c r="C8" s="283"/>
      <c r="D8" s="217"/>
      <c r="E8" s="217"/>
      <c r="F8" s="217"/>
      <c r="G8" s="216"/>
      <c r="H8" s="212"/>
      <c r="I8" s="280"/>
      <c r="J8" s="290"/>
      <c r="K8" s="217"/>
      <c r="L8" s="217"/>
      <c r="M8" s="290"/>
      <c r="N8" s="216"/>
    </row>
    <row r="9" spans="1:14" ht="11.45" customHeight="1">
      <c r="A9" s="280"/>
      <c r="B9" s="283"/>
      <c r="C9" s="285"/>
      <c r="D9" s="268"/>
      <c r="E9" s="268"/>
      <c r="F9" s="268"/>
      <c r="G9" s="269"/>
      <c r="H9" s="270"/>
      <c r="I9" s="293"/>
      <c r="J9" s="291"/>
      <c r="K9" s="268"/>
      <c r="L9" s="268"/>
      <c r="M9" s="291"/>
      <c r="N9" s="216"/>
    </row>
    <row r="10" spans="1:14" ht="11.45" customHeight="1">
      <c r="A10" s="280"/>
      <c r="B10" s="283"/>
      <c r="C10" s="285"/>
      <c r="D10" s="268"/>
      <c r="E10" s="268"/>
      <c r="F10" s="268"/>
      <c r="G10" s="269"/>
      <c r="H10" s="270"/>
      <c r="I10" s="293"/>
      <c r="J10" s="291"/>
      <c r="K10" s="268"/>
      <c r="L10" s="268"/>
      <c r="M10" s="291"/>
      <c r="N10" s="216"/>
    </row>
    <row r="11" spans="1:14" ht="11.45" customHeight="1">
      <c r="A11" s="280"/>
      <c r="B11" s="283"/>
      <c r="C11" s="285"/>
      <c r="D11" s="268"/>
      <c r="E11" s="268"/>
      <c r="F11" s="268"/>
      <c r="G11" s="269"/>
      <c r="H11" s="270"/>
      <c r="I11" s="293"/>
      <c r="J11" s="291"/>
      <c r="K11" s="268"/>
      <c r="L11" s="268"/>
      <c r="M11" s="291"/>
      <c r="N11" s="216"/>
    </row>
    <row r="12" spans="1:14" ht="11.45" customHeight="1">
      <c r="A12" s="280"/>
      <c r="B12" s="283"/>
      <c r="C12" s="285"/>
      <c r="D12" s="268"/>
      <c r="E12" s="268"/>
      <c r="F12" s="268"/>
      <c r="G12" s="269"/>
      <c r="H12" s="270"/>
      <c r="I12" s="293"/>
      <c r="J12" s="291"/>
      <c r="K12" s="268"/>
      <c r="L12" s="268"/>
      <c r="M12" s="291"/>
      <c r="N12" s="216"/>
    </row>
    <row r="13" spans="1:14" ht="11.45" customHeight="1">
      <c r="A13" s="280"/>
      <c r="B13" s="283"/>
      <c r="C13" s="285"/>
      <c r="D13" s="268"/>
      <c r="E13" s="268"/>
      <c r="F13" s="268"/>
      <c r="G13" s="269"/>
      <c r="H13" s="270"/>
      <c r="I13" s="293"/>
      <c r="J13" s="291"/>
      <c r="K13" s="268"/>
      <c r="L13" s="268"/>
      <c r="M13" s="291"/>
      <c r="N13" s="216"/>
    </row>
    <row r="14" spans="1:14" ht="11.45" customHeight="1">
      <c r="A14" s="280"/>
      <c r="B14" s="283"/>
      <c r="C14" s="285"/>
      <c r="D14" s="268"/>
      <c r="E14" s="268"/>
      <c r="F14" s="268"/>
      <c r="G14" s="269"/>
      <c r="H14" s="270"/>
      <c r="I14" s="293"/>
      <c r="J14" s="291"/>
      <c r="K14" s="268"/>
      <c r="L14" s="268"/>
      <c r="M14" s="291"/>
      <c r="N14" s="216"/>
    </row>
    <row r="15" spans="1:14" ht="11.45" customHeight="1">
      <c r="A15" s="280"/>
      <c r="B15" s="283"/>
      <c r="C15" s="285"/>
      <c r="D15" s="268"/>
      <c r="E15" s="268"/>
      <c r="F15" s="268"/>
      <c r="G15" s="269"/>
      <c r="H15" s="270"/>
      <c r="I15" s="293"/>
      <c r="J15" s="291"/>
      <c r="K15" s="268"/>
      <c r="L15" s="268"/>
      <c r="M15" s="291"/>
      <c r="N15" s="216"/>
    </row>
    <row r="16" spans="1:14" ht="11.45" customHeight="1">
      <c r="A16" s="280"/>
      <c r="B16" s="283"/>
      <c r="C16" s="285"/>
      <c r="D16" s="268"/>
      <c r="E16" s="268"/>
      <c r="F16" s="268"/>
      <c r="G16" s="269"/>
      <c r="H16" s="270"/>
      <c r="I16" s="294"/>
      <c r="J16" s="292"/>
      <c r="K16" s="268"/>
      <c r="L16" s="268"/>
      <c r="M16" s="292"/>
      <c r="N16" s="216"/>
    </row>
    <row r="17" spans="1:29" ht="11.45" customHeight="1">
      <c r="A17" s="281"/>
      <c r="B17" s="284"/>
      <c r="C17" s="286"/>
      <c r="D17" s="145">
        <v>11</v>
      </c>
      <c r="E17" s="145">
        <v>12</v>
      </c>
      <c r="F17" s="145" t="s">
        <v>101</v>
      </c>
      <c r="G17" s="146" t="s">
        <v>102</v>
      </c>
      <c r="H17" s="147">
        <v>3</v>
      </c>
      <c r="I17" s="147" t="s">
        <v>105</v>
      </c>
      <c r="J17" s="145">
        <v>36</v>
      </c>
      <c r="K17" s="145">
        <v>4</v>
      </c>
      <c r="L17" s="145" t="s">
        <v>106</v>
      </c>
      <c r="M17" s="146" t="s">
        <v>115</v>
      </c>
      <c r="N17" s="75">
        <v>6</v>
      </c>
    </row>
    <row r="18" spans="1:29" s="83" customFormat="1" ht="11.45" customHeight="1">
      <c r="A18" s="64">
        <v>1</v>
      </c>
      <c r="B18" s="65">
        <v>2</v>
      </c>
      <c r="C18" s="142">
        <v>3</v>
      </c>
      <c r="D18" s="142">
        <v>4</v>
      </c>
      <c r="E18" s="142">
        <v>5</v>
      </c>
      <c r="F18" s="142">
        <v>6</v>
      </c>
      <c r="G18" s="143">
        <v>7</v>
      </c>
      <c r="H18" s="144">
        <v>8</v>
      </c>
      <c r="I18" s="142">
        <v>9</v>
      </c>
      <c r="J18" s="142">
        <v>10</v>
      </c>
      <c r="K18" s="142">
        <v>11</v>
      </c>
      <c r="L18" s="142">
        <v>12</v>
      </c>
      <c r="M18" s="143">
        <v>13</v>
      </c>
      <c r="N18" s="67">
        <v>14</v>
      </c>
    </row>
    <row r="19" spans="1:29" s="71" customFormat="1" ht="20.100000000000001" customHeight="1">
      <c r="A19" s="88"/>
      <c r="B19" s="84"/>
      <c r="C19" s="263" t="s">
        <v>969</v>
      </c>
      <c r="D19" s="264"/>
      <c r="E19" s="264"/>
      <c r="F19" s="264"/>
      <c r="G19" s="264"/>
      <c r="H19" s="264" t="s">
        <v>969</v>
      </c>
      <c r="I19" s="264"/>
      <c r="J19" s="264"/>
      <c r="K19" s="264"/>
      <c r="L19" s="264"/>
      <c r="M19" s="264"/>
      <c r="N19" s="264"/>
      <c r="O19" s="85"/>
      <c r="P19" s="85"/>
      <c r="Q19" s="85"/>
      <c r="R19" s="85"/>
      <c r="S19" s="85"/>
      <c r="T19" s="85"/>
      <c r="U19" s="85"/>
      <c r="V19" s="85"/>
      <c r="W19" s="85"/>
      <c r="X19" s="85"/>
      <c r="Y19" s="85"/>
      <c r="Z19" s="85"/>
      <c r="AA19" s="85"/>
      <c r="AB19" s="85"/>
      <c r="AC19" s="85"/>
    </row>
    <row r="20" spans="1:29" s="71" customFormat="1" ht="11.1" customHeight="1">
      <c r="A20" s="69">
        <f>IF(B20&lt;&gt;"",COUNTA($B$20:B20),"")</f>
        <v>1</v>
      </c>
      <c r="B20" s="78" t="s">
        <v>70</v>
      </c>
      <c r="C20" s="161">
        <v>27905</v>
      </c>
      <c r="D20" s="161">
        <v>12681</v>
      </c>
      <c r="E20" s="161">
        <v>8787</v>
      </c>
      <c r="F20" s="161">
        <v>627</v>
      </c>
      <c r="G20" s="161">
        <v>2326</v>
      </c>
      <c r="H20" s="161">
        <v>610</v>
      </c>
      <c r="I20" s="161">
        <v>482</v>
      </c>
      <c r="J20" s="161">
        <v>127</v>
      </c>
      <c r="K20" s="161">
        <v>117</v>
      </c>
      <c r="L20" s="161">
        <v>2422</v>
      </c>
      <c r="M20" s="161">
        <v>335</v>
      </c>
      <c r="N20" s="161" t="s">
        <v>8</v>
      </c>
      <c r="O20" s="85"/>
      <c r="P20" s="85"/>
      <c r="Q20" s="85"/>
      <c r="R20" s="85"/>
      <c r="S20" s="85"/>
      <c r="T20" s="85"/>
      <c r="U20" s="85"/>
      <c r="V20" s="85"/>
      <c r="W20" s="85"/>
      <c r="X20" s="85"/>
      <c r="Y20" s="85"/>
      <c r="Z20" s="85"/>
      <c r="AA20" s="85"/>
      <c r="AB20" s="85"/>
      <c r="AC20" s="85"/>
    </row>
    <row r="21" spans="1:29" s="71" customFormat="1" ht="11.1" customHeight="1">
      <c r="A21" s="69">
        <f>IF(B21&lt;&gt;"",COUNTA($B$20:B21),"")</f>
        <v>2</v>
      </c>
      <c r="B21" s="78" t="s">
        <v>71</v>
      </c>
      <c r="C21" s="161">
        <v>13895</v>
      </c>
      <c r="D21" s="161">
        <v>4175</v>
      </c>
      <c r="E21" s="161">
        <v>2274</v>
      </c>
      <c r="F21" s="161">
        <v>5267</v>
      </c>
      <c r="G21" s="161">
        <v>1651</v>
      </c>
      <c r="H21" s="161">
        <v>52</v>
      </c>
      <c r="I21" s="161">
        <v>46</v>
      </c>
      <c r="J21" s="161">
        <v>7</v>
      </c>
      <c r="K21" s="161">
        <v>13</v>
      </c>
      <c r="L21" s="161">
        <v>155</v>
      </c>
      <c r="M21" s="161">
        <v>308</v>
      </c>
      <c r="N21" s="161" t="s">
        <v>8</v>
      </c>
      <c r="O21" s="85"/>
      <c r="P21" s="85"/>
      <c r="Q21" s="85"/>
      <c r="R21" s="85"/>
      <c r="S21" s="85"/>
      <c r="T21" s="85"/>
      <c r="U21" s="85"/>
      <c r="V21" s="85"/>
      <c r="W21" s="85"/>
      <c r="X21" s="85"/>
      <c r="Y21" s="85"/>
      <c r="Z21" s="85"/>
      <c r="AA21" s="85"/>
      <c r="AB21" s="85"/>
      <c r="AC21" s="85"/>
    </row>
    <row r="22" spans="1:29" s="71" customFormat="1" ht="21.6" customHeight="1">
      <c r="A22" s="69">
        <f>IF(B22&lt;&gt;"",COUNTA($B$20:B22),"")</f>
        <v>3</v>
      </c>
      <c r="B22" s="79" t="s">
        <v>628</v>
      </c>
      <c r="C22" s="161" t="s">
        <v>8</v>
      </c>
      <c r="D22" s="161" t="s">
        <v>8</v>
      </c>
      <c r="E22" s="161" t="s">
        <v>8</v>
      </c>
      <c r="F22" s="161" t="s">
        <v>8</v>
      </c>
      <c r="G22" s="161" t="s">
        <v>8</v>
      </c>
      <c r="H22" s="161" t="s">
        <v>8</v>
      </c>
      <c r="I22" s="161" t="s">
        <v>8</v>
      </c>
      <c r="J22" s="161" t="s">
        <v>8</v>
      </c>
      <c r="K22" s="161" t="s">
        <v>8</v>
      </c>
      <c r="L22" s="161" t="s">
        <v>8</v>
      </c>
      <c r="M22" s="161" t="s">
        <v>8</v>
      </c>
      <c r="N22" s="161" t="s">
        <v>8</v>
      </c>
      <c r="O22" s="85"/>
      <c r="P22" s="85"/>
      <c r="Q22" s="85"/>
      <c r="R22" s="85"/>
      <c r="S22" s="85"/>
      <c r="T22" s="85"/>
      <c r="U22" s="85"/>
      <c r="V22" s="85"/>
      <c r="W22" s="85"/>
      <c r="X22" s="85"/>
      <c r="Y22" s="85"/>
      <c r="Z22" s="85"/>
      <c r="AA22" s="85"/>
      <c r="AB22" s="85"/>
      <c r="AC22" s="85"/>
    </row>
    <row r="23" spans="1:29" s="71" customFormat="1" ht="11.1" customHeight="1">
      <c r="A23" s="69">
        <f>IF(B23&lt;&gt;"",COUNTA($B$20:B23),"")</f>
        <v>4</v>
      </c>
      <c r="B23" s="78" t="s">
        <v>72</v>
      </c>
      <c r="C23" s="161">
        <v>95</v>
      </c>
      <c r="D23" s="161" t="s">
        <v>8</v>
      </c>
      <c r="E23" s="161">
        <v>1</v>
      </c>
      <c r="F23" s="161" t="s">
        <v>8</v>
      </c>
      <c r="G23" s="161" t="s">
        <v>8</v>
      </c>
      <c r="H23" s="161" t="s">
        <v>8</v>
      </c>
      <c r="I23" s="161" t="s">
        <v>8</v>
      </c>
      <c r="J23" s="161" t="s">
        <v>8</v>
      </c>
      <c r="K23" s="161" t="s">
        <v>8</v>
      </c>
      <c r="L23" s="161" t="s">
        <v>8</v>
      </c>
      <c r="M23" s="161" t="s">
        <v>8</v>
      </c>
      <c r="N23" s="161">
        <v>94</v>
      </c>
      <c r="O23" s="85"/>
      <c r="P23" s="85"/>
      <c r="Q23" s="85"/>
      <c r="R23" s="85"/>
      <c r="S23" s="85"/>
      <c r="T23" s="85"/>
      <c r="U23" s="85"/>
      <c r="V23" s="85"/>
      <c r="W23" s="85"/>
      <c r="X23" s="85"/>
      <c r="Y23" s="85"/>
      <c r="Z23" s="85"/>
      <c r="AA23" s="85"/>
      <c r="AB23" s="85"/>
      <c r="AC23" s="85"/>
    </row>
    <row r="24" spans="1:29" s="71" customFormat="1" ht="11.1" customHeight="1">
      <c r="A24" s="69">
        <f>IF(B24&lt;&gt;"",COUNTA($B$20:B24),"")</f>
        <v>5</v>
      </c>
      <c r="B24" s="78" t="s">
        <v>73</v>
      </c>
      <c r="C24" s="161">
        <v>104415</v>
      </c>
      <c r="D24" s="161">
        <v>1867</v>
      </c>
      <c r="E24" s="161">
        <v>1553</v>
      </c>
      <c r="F24" s="161">
        <v>1105</v>
      </c>
      <c r="G24" s="161">
        <v>13095</v>
      </c>
      <c r="H24" s="161">
        <v>9151</v>
      </c>
      <c r="I24" s="161">
        <v>229</v>
      </c>
      <c r="J24" s="161">
        <v>8922</v>
      </c>
      <c r="K24" s="161">
        <v>3078</v>
      </c>
      <c r="L24" s="161">
        <v>4968</v>
      </c>
      <c r="M24" s="161">
        <v>25881</v>
      </c>
      <c r="N24" s="161">
        <v>43717</v>
      </c>
      <c r="O24" s="85"/>
      <c r="P24" s="85"/>
      <c r="Q24" s="85"/>
      <c r="R24" s="85"/>
      <c r="S24" s="85"/>
      <c r="T24" s="85"/>
      <c r="U24" s="85"/>
      <c r="V24" s="85"/>
      <c r="W24" s="85"/>
      <c r="X24" s="85"/>
      <c r="Y24" s="85"/>
      <c r="Z24" s="85"/>
      <c r="AA24" s="85"/>
      <c r="AB24" s="85"/>
      <c r="AC24" s="85"/>
    </row>
    <row r="25" spans="1:29" s="71" customFormat="1" ht="11.1" customHeight="1">
      <c r="A25" s="69">
        <f>IF(B25&lt;&gt;"",COUNTA($B$20:B25),"")</f>
        <v>6</v>
      </c>
      <c r="B25" s="78" t="s">
        <v>74</v>
      </c>
      <c r="C25" s="161">
        <v>4085</v>
      </c>
      <c r="D25" s="161">
        <v>107</v>
      </c>
      <c r="E25" s="161">
        <v>1950</v>
      </c>
      <c r="F25" s="161">
        <v>287</v>
      </c>
      <c r="G25" s="161" t="s">
        <v>8</v>
      </c>
      <c r="H25" s="161" t="s">
        <v>8</v>
      </c>
      <c r="I25" s="161" t="s">
        <v>8</v>
      </c>
      <c r="J25" s="161" t="s">
        <v>8</v>
      </c>
      <c r="K25" s="161" t="s">
        <v>8</v>
      </c>
      <c r="L25" s="161">
        <v>1742</v>
      </c>
      <c r="M25" s="161" t="s">
        <v>8</v>
      </c>
      <c r="N25" s="161" t="s">
        <v>8</v>
      </c>
      <c r="O25" s="85"/>
      <c r="P25" s="85"/>
      <c r="Q25" s="85"/>
      <c r="R25" s="85"/>
      <c r="S25" s="85"/>
      <c r="T25" s="85"/>
      <c r="U25" s="85"/>
      <c r="V25" s="85"/>
      <c r="W25" s="85"/>
      <c r="X25" s="85"/>
      <c r="Y25" s="85"/>
      <c r="Z25" s="85"/>
      <c r="AA25" s="85"/>
      <c r="AB25" s="85"/>
      <c r="AC25" s="85"/>
    </row>
    <row r="26" spans="1:29" s="71" customFormat="1" ht="19.149999999999999" customHeight="1">
      <c r="A26" s="70">
        <f>IF(B26&lt;&gt;"",COUNTA($B$20:B26),"")</f>
        <v>7</v>
      </c>
      <c r="B26" s="80" t="s">
        <v>75</v>
      </c>
      <c r="C26" s="162">
        <v>142225</v>
      </c>
      <c r="D26" s="162">
        <v>18616</v>
      </c>
      <c r="E26" s="162">
        <v>10665</v>
      </c>
      <c r="F26" s="162">
        <v>6712</v>
      </c>
      <c r="G26" s="162">
        <v>17072</v>
      </c>
      <c r="H26" s="162">
        <v>9813</v>
      </c>
      <c r="I26" s="162">
        <v>757</v>
      </c>
      <c r="J26" s="162">
        <v>9056</v>
      </c>
      <c r="K26" s="162">
        <v>3208</v>
      </c>
      <c r="L26" s="162">
        <v>5803</v>
      </c>
      <c r="M26" s="162">
        <v>26524</v>
      </c>
      <c r="N26" s="162">
        <v>43812</v>
      </c>
      <c r="O26" s="85"/>
      <c r="P26" s="85"/>
      <c r="Q26" s="85"/>
      <c r="R26" s="85"/>
      <c r="S26" s="85"/>
      <c r="T26" s="85"/>
      <c r="U26" s="85"/>
      <c r="V26" s="85"/>
      <c r="W26" s="85"/>
      <c r="X26" s="85"/>
      <c r="Y26" s="85"/>
      <c r="Z26" s="85"/>
      <c r="AA26" s="85"/>
      <c r="AB26" s="85"/>
      <c r="AC26" s="85"/>
    </row>
    <row r="27" spans="1:29" s="71" customFormat="1" ht="21.6" customHeight="1">
      <c r="A27" s="69">
        <f>IF(B27&lt;&gt;"",COUNTA($B$20:B27),"")</f>
        <v>8</v>
      </c>
      <c r="B27" s="79" t="s">
        <v>76</v>
      </c>
      <c r="C27" s="161">
        <v>1425</v>
      </c>
      <c r="D27" s="161" t="s">
        <v>8</v>
      </c>
      <c r="E27" s="161">
        <v>277</v>
      </c>
      <c r="F27" s="161">
        <v>226</v>
      </c>
      <c r="G27" s="161">
        <v>204</v>
      </c>
      <c r="H27" s="161" t="s">
        <v>8</v>
      </c>
      <c r="I27" s="161" t="s">
        <v>8</v>
      </c>
      <c r="J27" s="161" t="s">
        <v>8</v>
      </c>
      <c r="K27" s="161" t="s">
        <v>8</v>
      </c>
      <c r="L27" s="161">
        <v>717</v>
      </c>
      <c r="M27" s="161" t="s">
        <v>8</v>
      </c>
      <c r="N27" s="161" t="s">
        <v>8</v>
      </c>
      <c r="O27" s="85"/>
      <c r="P27" s="85"/>
      <c r="Q27" s="85"/>
      <c r="R27" s="85"/>
      <c r="S27" s="85"/>
      <c r="T27" s="85"/>
      <c r="U27" s="85"/>
      <c r="V27" s="85"/>
      <c r="W27" s="85"/>
      <c r="X27" s="85"/>
      <c r="Y27" s="85"/>
      <c r="Z27" s="85"/>
      <c r="AA27" s="85"/>
      <c r="AB27" s="85"/>
      <c r="AC27" s="85"/>
    </row>
    <row r="28" spans="1:29" s="71" customFormat="1" ht="11.1" customHeight="1">
      <c r="A28" s="69">
        <f>IF(B28&lt;&gt;"",COUNTA($B$20:B28),"")</f>
        <v>9</v>
      </c>
      <c r="B28" s="78" t="s">
        <v>77</v>
      </c>
      <c r="C28" s="161">
        <v>717</v>
      </c>
      <c r="D28" s="161" t="s">
        <v>8</v>
      </c>
      <c r="E28" s="161" t="s">
        <v>8</v>
      </c>
      <c r="F28" s="161" t="s">
        <v>8</v>
      </c>
      <c r="G28" s="161" t="s">
        <v>8</v>
      </c>
      <c r="H28" s="161" t="s">
        <v>8</v>
      </c>
      <c r="I28" s="161" t="s">
        <v>8</v>
      </c>
      <c r="J28" s="161" t="s">
        <v>8</v>
      </c>
      <c r="K28" s="161" t="s">
        <v>8</v>
      </c>
      <c r="L28" s="161">
        <v>717</v>
      </c>
      <c r="M28" s="161" t="s">
        <v>8</v>
      </c>
      <c r="N28" s="161" t="s">
        <v>8</v>
      </c>
      <c r="O28" s="85"/>
      <c r="P28" s="85"/>
      <c r="Q28" s="85"/>
      <c r="R28" s="85"/>
      <c r="S28" s="85"/>
      <c r="T28" s="85"/>
      <c r="U28" s="85"/>
      <c r="V28" s="85"/>
      <c r="W28" s="85"/>
      <c r="X28" s="85"/>
      <c r="Y28" s="85"/>
      <c r="Z28" s="85"/>
      <c r="AA28" s="85"/>
      <c r="AB28" s="85"/>
      <c r="AC28" s="85"/>
    </row>
    <row r="29" spans="1:29" s="71" customFormat="1" ht="11.1" customHeight="1">
      <c r="A29" s="69">
        <f>IF(B29&lt;&gt;"",COUNTA($B$20:B29),"")</f>
        <v>10</v>
      </c>
      <c r="B29" s="78" t="s">
        <v>78</v>
      </c>
      <c r="C29" s="161" t="s">
        <v>8</v>
      </c>
      <c r="D29" s="161" t="s">
        <v>8</v>
      </c>
      <c r="E29" s="161" t="s">
        <v>8</v>
      </c>
      <c r="F29" s="161" t="s">
        <v>8</v>
      </c>
      <c r="G29" s="161" t="s">
        <v>8</v>
      </c>
      <c r="H29" s="161" t="s">
        <v>8</v>
      </c>
      <c r="I29" s="161" t="s">
        <v>8</v>
      </c>
      <c r="J29" s="161" t="s">
        <v>8</v>
      </c>
      <c r="K29" s="161" t="s">
        <v>8</v>
      </c>
      <c r="L29" s="161" t="s">
        <v>8</v>
      </c>
      <c r="M29" s="161" t="s">
        <v>8</v>
      </c>
      <c r="N29" s="161" t="s">
        <v>8</v>
      </c>
      <c r="O29" s="85"/>
      <c r="P29" s="85"/>
      <c r="Q29" s="85"/>
      <c r="R29" s="85"/>
      <c r="S29" s="85"/>
      <c r="T29" s="85"/>
      <c r="U29" s="85"/>
      <c r="V29" s="85"/>
      <c r="W29" s="85"/>
      <c r="X29" s="85"/>
      <c r="Y29" s="85"/>
      <c r="Z29" s="85"/>
      <c r="AA29" s="85"/>
      <c r="AB29" s="85"/>
      <c r="AC29" s="85"/>
    </row>
    <row r="30" spans="1:29" s="71" customFormat="1" ht="11.1" customHeight="1">
      <c r="A30" s="69">
        <f>IF(B30&lt;&gt;"",COUNTA($B$20:B30),"")</f>
        <v>11</v>
      </c>
      <c r="B30" s="78" t="s">
        <v>79</v>
      </c>
      <c r="C30" s="161">
        <v>9153</v>
      </c>
      <c r="D30" s="161" t="s">
        <v>8</v>
      </c>
      <c r="E30" s="161" t="s">
        <v>8</v>
      </c>
      <c r="F30" s="161" t="s">
        <v>8</v>
      </c>
      <c r="G30" s="161" t="s">
        <v>8</v>
      </c>
      <c r="H30" s="161" t="s">
        <v>8</v>
      </c>
      <c r="I30" s="161" t="s">
        <v>8</v>
      </c>
      <c r="J30" s="161" t="s">
        <v>8</v>
      </c>
      <c r="K30" s="161" t="s">
        <v>8</v>
      </c>
      <c r="L30" s="161">
        <v>7692</v>
      </c>
      <c r="M30" s="161">
        <v>1461</v>
      </c>
      <c r="N30" s="161" t="s">
        <v>8</v>
      </c>
      <c r="O30" s="85"/>
      <c r="P30" s="85"/>
      <c r="Q30" s="85"/>
      <c r="R30" s="85"/>
      <c r="S30" s="85"/>
      <c r="T30" s="85"/>
      <c r="U30" s="85"/>
      <c r="V30" s="85"/>
      <c r="W30" s="85"/>
      <c r="X30" s="85"/>
      <c r="Y30" s="85"/>
      <c r="Z30" s="85"/>
      <c r="AA30" s="85"/>
      <c r="AB30" s="85"/>
      <c r="AC30" s="85"/>
    </row>
    <row r="31" spans="1:29" s="71" customFormat="1" ht="11.1" customHeight="1">
      <c r="A31" s="69">
        <f>IF(B31&lt;&gt;"",COUNTA($B$20:B31),"")</f>
        <v>12</v>
      </c>
      <c r="B31" s="78" t="s">
        <v>74</v>
      </c>
      <c r="C31" s="161" t="s">
        <v>8</v>
      </c>
      <c r="D31" s="161" t="s">
        <v>8</v>
      </c>
      <c r="E31" s="161" t="s">
        <v>8</v>
      </c>
      <c r="F31" s="161" t="s">
        <v>8</v>
      </c>
      <c r="G31" s="161" t="s">
        <v>8</v>
      </c>
      <c r="H31" s="161" t="s">
        <v>8</v>
      </c>
      <c r="I31" s="161" t="s">
        <v>8</v>
      </c>
      <c r="J31" s="161" t="s">
        <v>8</v>
      </c>
      <c r="K31" s="161" t="s">
        <v>8</v>
      </c>
      <c r="L31" s="161" t="s">
        <v>8</v>
      </c>
      <c r="M31" s="161" t="s">
        <v>8</v>
      </c>
      <c r="N31" s="161" t="s">
        <v>8</v>
      </c>
      <c r="O31" s="85"/>
      <c r="P31" s="85"/>
      <c r="Q31" s="85"/>
      <c r="R31" s="85"/>
      <c r="S31" s="85"/>
      <c r="T31" s="85"/>
      <c r="U31" s="85"/>
      <c r="V31" s="85"/>
      <c r="W31" s="85"/>
      <c r="X31" s="85"/>
      <c r="Y31" s="85"/>
      <c r="Z31" s="85"/>
      <c r="AA31" s="85"/>
      <c r="AB31" s="85"/>
      <c r="AC31" s="85"/>
    </row>
    <row r="32" spans="1:29" s="71" customFormat="1" ht="19.149999999999999" customHeight="1">
      <c r="A32" s="70">
        <f>IF(B32&lt;&gt;"",COUNTA($B$20:B32),"")</f>
        <v>13</v>
      </c>
      <c r="B32" s="80" t="s">
        <v>80</v>
      </c>
      <c r="C32" s="162">
        <v>10578</v>
      </c>
      <c r="D32" s="162" t="s">
        <v>8</v>
      </c>
      <c r="E32" s="162">
        <v>277</v>
      </c>
      <c r="F32" s="162">
        <v>226</v>
      </c>
      <c r="G32" s="162">
        <v>204</v>
      </c>
      <c r="H32" s="162" t="s">
        <v>8</v>
      </c>
      <c r="I32" s="162" t="s">
        <v>8</v>
      </c>
      <c r="J32" s="162" t="s">
        <v>8</v>
      </c>
      <c r="K32" s="162" t="s">
        <v>8</v>
      </c>
      <c r="L32" s="162">
        <v>8409</v>
      </c>
      <c r="M32" s="162">
        <v>1461</v>
      </c>
      <c r="N32" s="162" t="s">
        <v>8</v>
      </c>
      <c r="O32" s="85"/>
      <c r="P32" s="85"/>
      <c r="Q32" s="85"/>
      <c r="R32" s="85"/>
      <c r="S32" s="85"/>
      <c r="T32" s="85"/>
      <c r="U32" s="85"/>
      <c r="V32" s="85"/>
      <c r="W32" s="85"/>
      <c r="X32" s="85"/>
      <c r="Y32" s="85"/>
      <c r="Z32" s="85"/>
      <c r="AA32" s="85"/>
      <c r="AB32" s="85"/>
      <c r="AC32" s="85"/>
    </row>
    <row r="33" spans="1:29" s="71" customFormat="1" ht="19.149999999999999" customHeight="1">
      <c r="A33" s="70">
        <f>IF(B33&lt;&gt;"",COUNTA($B$20:B33),"")</f>
        <v>14</v>
      </c>
      <c r="B33" s="80" t="s">
        <v>81</v>
      </c>
      <c r="C33" s="162">
        <v>152803</v>
      </c>
      <c r="D33" s="162">
        <v>18616</v>
      </c>
      <c r="E33" s="162">
        <v>10941</v>
      </c>
      <c r="F33" s="162">
        <v>6938</v>
      </c>
      <c r="G33" s="162">
        <v>17277</v>
      </c>
      <c r="H33" s="162">
        <v>9813</v>
      </c>
      <c r="I33" s="162">
        <v>757</v>
      </c>
      <c r="J33" s="162">
        <v>9056</v>
      </c>
      <c r="K33" s="162">
        <v>3208</v>
      </c>
      <c r="L33" s="162">
        <v>14212</v>
      </c>
      <c r="M33" s="162">
        <v>27986</v>
      </c>
      <c r="N33" s="162">
        <v>43812</v>
      </c>
      <c r="O33" s="85"/>
      <c r="P33" s="85"/>
      <c r="Q33" s="85"/>
      <c r="R33" s="85"/>
      <c r="S33" s="85"/>
      <c r="T33" s="85"/>
      <c r="U33" s="85"/>
      <c r="V33" s="85"/>
      <c r="W33" s="85"/>
      <c r="X33" s="85"/>
      <c r="Y33" s="85"/>
      <c r="Z33" s="85"/>
      <c r="AA33" s="85"/>
      <c r="AB33" s="85"/>
      <c r="AC33" s="85"/>
    </row>
    <row r="34" spans="1:29" s="71" customFormat="1" ht="11.1" customHeight="1">
      <c r="A34" s="69">
        <f>IF(B34&lt;&gt;"",COUNTA($B$20:B34),"")</f>
        <v>15</v>
      </c>
      <c r="B34" s="78" t="s">
        <v>82</v>
      </c>
      <c r="C34" s="161">
        <v>70681</v>
      </c>
      <c r="D34" s="161" t="s">
        <v>8</v>
      </c>
      <c r="E34" s="161" t="s">
        <v>8</v>
      </c>
      <c r="F34" s="161" t="s">
        <v>8</v>
      </c>
      <c r="G34" s="161" t="s">
        <v>8</v>
      </c>
      <c r="H34" s="161" t="s">
        <v>8</v>
      </c>
      <c r="I34" s="161" t="s">
        <v>8</v>
      </c>
      <c r="J34" s="161" t="s">
        <v>8</v>
      </c>
      <c r="K34" s="161" t="s">
        <v>8</v>
      </c>
      <c r="L34" s="161" t="s">
        <v>8</v>
      </c>
      <c r="M34" s="161" t="s">
        <v>8</v>
      </c>
      <c r="N34" s="161">
        <v>70681</v>
      </c>
      <c r="O34" s="85"/>
      <c r="P34" s="85"/>
      <c r="Q34" s="85"/>
      <c r="R34" s="85"/>
      <c r="S34" s="85"/>
      <c r="T34" s="85"/>
      <c r="U34" s="85"/>
      <c r="V34" s="85"/>
      <c r="W34" s="85"/>
      <c r="X34" s="85"/>
      <c r="Y34" s="85"/>
      <c r="Z34" s="85"/>
      <c r="AA34" s="85"/>
      <c r="AB34" s="85"/>
      <c r="AC34" s="85"/>
    </row>
    <row r="35" spans="1:29" s="71" customFormat="1" ht="11.1" customHeight="1">
      <c r="A35" s="69">
        <f>IF(B35&lt;&gt;"",COUNTA($B$20:B35),"")</f>
        <v>16</v>
      </c>
      <c r="B35" s="78" t="s">
        <v>83</v>
      </c>
      <c r="C35" s="161">
        <v>21875</v>
      </c>
      <c r="D35" s="161" t="s">
        <v>8</v>
      </c>
      <c r="E35" s="161" t="s">
        <v>8</v>
      </c>
      <c r="F35" s="161" t="s">
        <v>8</v>
      </c>
      <c r="G35" s="161" t="s">
        <v>8</v>
      </c>
      <c r="H35" s="161" t="s">
        <v>8</v>
      </c>
      <c r="I35" s="161" t="s">
        <v>8</v>
      </c>
      <c r="J35" s="161" t="s">
        <v>8</v>
      </c>
      <c r="K35" s="161" t="s">
        <v>8</v>
      </c>
      <c r="L35" s="161" t="s">
        <v>8</v>
      </c>
      <c r="M35" s="161" t="s">
        <v>8</v>
      </c>
      <c r="N35" s="161">
        <v>21875</v>
      </c>
      <c r="O35" s="85"/>
      <c r="P35" s="85"/>
      <c r="Q35" s="85"/>
      <c r="R35" s="85"/>
      <c r="S35" s="85"/>
      <c r="T35" s="85"/>
      <c r="U35" s="85"/>
      <c r="V35" s="85"/>
      <c r="W35" s="85"/>
      <c r="X35" s="85"/>
      <c r="Y35" s="85"/>
      <c r="Z35" s="85"/>
      <c r="AA35" s="85"/>
      <c r="AB35" s="85"/>
      <c r="AC35" s="85"/>
    </row>
    <row r="36" spans="1:29" s="71" customFormat="1" ht="11.1" customHeight="1">
      <c r="A36" s="69">
        <f>IF(B36&lt;&gt;"",COUNTA($B$20:B36),"")</f>
        <v>17</v>
      </c>
      <c r="B36" s="78" t="s">
        <v>99</v>
      </c>
      <c r="C36" s="161">
        <v>30404</v>
      </c>
      <c r="D36" s="161" t="s">
        <v>8</v>
      </c>
      <c r="E36" s="161" t="s">
        <v>8</v>
      </c>
      <c r="F36" s="161" t="s">
        <v>8</v>
      </c>
      <c r="G36" s="161" t="s">
        <v>8</v>
      </c>
      <c r="H36" s="161" t="s">
        <v>8</v>
      </c>
      <c r="I36" s="161" t="s">
        <v>8</v>
      </c>
      <c r="J36" s="161" t="s">
        <v>8</v>
      </c>
      <c r="K36" s="161" t="s">
        <v>8</v>
      </c>
      <c r="L36" s="161" t="s">
        <v>8</v>
      </c>
      <c r="M36" s="161" t="s">
        <v>8</v>
      </c>
      <c r="N36" s="161">
        <v>30404</v>
      </c>
      <c r="O36" s="85"/>
      <c r="P36" s="85"/>
      <c r="Q36" s="85"/>
      <c r="R36" s="85"/>
      <c r="S36" s="85"/>
      <c r="T36" s="85"/>
      <c r="U36" s="85"/>
      <c r="V36" s="85"/>
      <c r="W36" s="85"/>
      <c r="X36" s="85"/>
      <c r="Y36" s="85"/>
      <c r="Z36" s="85"/>
      <c r="AA36" s="85"/>
      <c r="AB36" s="85"/>
      <c r="AC36" s="85"/>
    </row>
    <row r="37" spans="1:29" s="71" customFormat="1" ht="11.1" customHeight="1">
      <c r="A37" s="69">
        <f>IF(B37&lt;&gt;"",COUNTA($B$20:B37),"")</f>
        <v>18</v>
      </c>
      <c r="B37" s="78" t="s">
        <v>100</v>
      </c>
      <c r="C37" s="161">
        <v>10302</v>
      </c>
      <c r="D37" s="161" t="s">
        <v>8</v>
      </c>
      <c r="E37" s="161" t="s">
        <v>8</v>
      </c>
      <c r="F37" s="161" t="s">
        <v>8</v>
      </c>
      <c r="G37" s="161" t="s">
        <v>8</v>
      </c>
      <c r="H37" s="161" t="s">
        <v>8</v>
      </c>
      <c r="I37" s="161" t="s">
        <v>8</v>
      </c>
      <c r="J37" s="161" t="s">
        <v>8</v>
      </c>
      <c r="K37" s="161" t="s">
        <v>8</v>
      </c>
      <c r="L37" s="161" t="s">
        <v>8</v>
      </c>
      <c r="M37" s="161" t="s">
        <v>8</v>
      </c>
      <c r="N37" s="161">
        <v>10302</v>
      </c>
      <c r="O37" s="85"/>
      <c r="P37" s="85"/>
      <c r="Q37" s="85"/>
      <c r="R37" s="85"/>
      <c r="S37" s="85"/>
      <c r="T37" s="85"/>
      <c r="U37" s="85"/>
      <c r="V37" s="85"/>
      <c r="W37" s="85"/>
      <c r="X37" s="85"/>
      <c r="Y37" s="85"/>
      <c r="Z37" s="85"/>
      <c r="AA37" s="85"/>
      <c r="AB37" s="85"/>
      <c r="AC37" s="85"/>
    </row>
    <row r="38" spans="1:29" s="71" customFormat="1" ht="11.1" customHeight="1">
      <c r="A38" s="69">
        <f>IF(B38&lt;&gt;"",COUNTA($B$20:B38),"")</f>
        <v>19</v>
      </c>
      <c r="B38" s="78" t="s">
        <v>27</v>
      </c>
      <c r="C38" s="161">
        <v>40287</v>
      </c>
      <c r="D38" s="161" t="s">
        <v>8</v>
      </c>
      <c r="E38" s="161" t="s">
        <v>8</v>
      </c>
      <c r="F38" s="161" t="s">
        <v>8</v>
      </c>
      <c r="G38" s="161" t="s">
        <v>8</v>
      </c>
      <c r="H38" s="161" t="s">
        <v>8</v>
      </c>
      <c r="I38" s="161" t="s">
        <v>8</v>
      </c>
      <c r="J38" s="161" t="s">
        <v>8</v>
      </c>
      <c r="K38" s="161" t="s">
        <v>8</v>
      </c>
      <c r="L38" s="161" t="s">
        <v>8</v>
      </c>
      <c r="M38" s="161" t="s">
        <v>8</v>
      </c>
      <c r="N38" s="161">
        <v>40287</v>
      </c>
      <c r="O38" s="85"/>
      <c r="P38" s="85"/>
      <c r="Q38" s="85"/>
      <c r="R38" s="85"/>
      <c r="S38" s="85"/>
      <c r="T38" s="85"/>
      <c r="U38" s="85"/>
      <c r="V38" s="85"/>
      <c r="W38" s="85"/>
      <c r="X38" s="85"/>
      <c r="Y38" s="85"/>
      <c r="Z38" s="85"/>
      <c r="AA38" s="85"/>
      <c r="AB38" s="85"/>
      <c r="AC38" s="85"/>
    </row>
    <row r="39" spans="1:29" s="71" customFormat="1" ht="21.6" customHeight="1">
      <c r="A39" s="69">
        <f>IF(B39&lt;&gt;"",COUNTA($B$20:B39),"")</f>
        <v>20</v>
      </c>
      <c r="B39" s="79" t="s">
        <v>84</v>
      </c>
      <c r="C39" s="161">
        <v>5071</v>
      </c>
      <c r="D39" s="161" t="s">
        <v>8</v>
      </c>
      <c r="E39" s="161" t="s">
        <v>8</v>
      </c>
      <c r="F39" s="161" t="s">
        <v>8</v>
      </c>
      <c r="G39" s="161" t="s">
        <v>8</v>
      </c>
      <c r="H39" s="161" t="s">
        <v>8</v>
      </c>
      <c r="I39" s="161" t="s">
        <v>8</v>
      </c>
      <c r="J39" s="161" t="s">
        <v>8</v>
      </c>
      <c r="K39" s="161" t="s">
        <v>8</v>
      </c>
      <c r="L39" s="161" t="s">
        <v>8</v>
      </c>
      <c r="M39" s="161" t="s">
        <v>8</v>
      </c>
      <c r="N39" s="161">
        <v>5071</v>
      </c>
      <c r="O39" s="85"/>
      <c r="P39" s="85"/>
      <c r="Q39" s="85"/>
      <c r="R39" s="85"/>
      <c r="S39" s="85"/>
      <c r="T39" s="85"/>
      <c r="U39" s="85"/>
      <c r="V39" s="85"/>
      <c r="W39" s="85"/>
      <c r="X39" s="85"/>
      <c r="Y39" s="85"/>
      <c r="Z39" s="85"/>
      <c r="AA39" s="85"/>
      <c r="AB39" s="85"/>
      <c r="AC39" s="85"/>
    </row>
    <row r="40" spans="1:29" s="71" customFormat="1" ht="21.6" customHeight="1">
      <c r="A40" s="69">
        <f>IF(B40&lt;&gt;"",COUNTA($B$20:B40),"")</f>
        <v>21</v>
      </c>
      <c r="B40" s="79" t="s">
        <v>85</v>
      </c>
      <c r="C40" s="161">
        <v>10318</v>
      </c>
      <c r="D40" s="161">
        <v>110</v>
      </c>
      <c r="E40" s="161" t="s">
        <v>8</v>
      </c>
      <c r="F40" s="161">
        <v>123</v>
      </c>
      <c r="G40" s="161">
        <v>10076</v>
      </c>
      <c r="H40" s="161">
        <v>10</v>
      </c>
      <c r="I40" s="161">
        <v>10</v>
      </c>
      <c r="J40" s="161" t="s">
        <v>8</v>
      </c>
      <c r="K40" s="161" t="s">
        <v>8</v>
      </c>
      <c r="L40" s="161" t="s">
        <v>8</v>
      </c>
      <c r="M40" s="161" t="s">
        <v>8</v>
      </c>
      <c r="N40" s="161" t="s">
        <v>8</v>
      </c>
      <c r="O40" s="85"/>
      <c r="P40" s="85"/>
      <c r="Q40" s="85"/>
      <c r="R40" s="85"/>
      <c r="S40" s="85"/>
      <c r="T40" s="85"/>
      <c r="U40" s="85"/>
      <c r="V40" s="85"/>
      <c r="W40" s="85"/>
      <c r="X40" s="85"/>
      <c r="Y40" s="85"/>
      <c r="Z40" s="85"/>
      <c r="AA40" s="85"/>
      <c r="AB40" s="85"/>
      <c r="AC40" s="85"/>
    </row>
    <row r="41" spans="1:29" s="71" customFormat="1" ht="21.6" customHeight="1">
      <c r="A41" s="69">
        <f>IF(B41&lt;&gt;"",COUNTA($B$20:B41),"")</f>
        <v>22</v>
      </c>
      <c r="B41" s="79" t="s">
        <v>86</v>
      </c>
      <c r="C41" s="161">
        <v>450</v>
      </c>
      <c r="D41" s="161">
        <v>214</v>
      </c>
      <c r="E41" s="161" t="s">
        <v>8</v>
      </c>
      <c r="F41" s="161" t="s">
        <v>8</v>
      </c>
      <c r="G41" s="161" t="s">
        <v>8</v>
      </c>
      <c r="H41" s="161" t="s">
        <v>8</v>
      </c>
      <c r="I41" s="161" t="s">
        <v>8</v>
      </c>
      <c r="J41" s="161" t="s">
        <v>8</v>
      </c>
      <c r="K41" s="161">
        <v>236</v>
      </c>
      <c r="L41" s="161" t="s">
        <v>8</v>
      </c>
      <c r="M41" s="161" t="s">
        <v>8</v>
      </c>
      <c r="N41" s="161" t="s">
        <v>8</v>
      </c>
      <c r="O41" s="85"/>
      <c r="P41" s="85"/>
      <c r="Q41" s="85"/>
      <c r="R41" s="85"/>
      <c r="S41" s="85"/>
      <c r="T41" s="85"/>
      <c r="U41" s="85"/>
      <c r="V41" s="85"/>
      <c r="W41" s="85"/>
      <c r="X41" s="85"/>
      <c r="Y41" s="85"/>
      <c r="Z41" s="85"/>
      <c r="AA41" s="85"/>
      <c r="AB41" s="85"/>
      <c r="AC41" s="85"/>
    </row>
    <row r="42" spans="1:29" s="71" customFormat="1" ht="11.1" customHeight="1">
      <c r="A42" s="69">
        <f>IF(B42&lt;&gt;"",COUNTA($B$20:B42),"")</f>
        <v>23</v>
      </c>
      <c r="B42" s="78" t="s">
        <v>87</v>
      </c>
      <c r="C42" s="161">
        <v>15072</v>
      </c>
      <c r="D42" s="161" t="s">
        <v>8</v>
      </c>
      <c r="E42" s="161">
        <v>1563</v>
      </c>
      <c r="F42" s="161" t="s">
        <v>8</v>
      </c>
      <c r="G42" s="161">
        <v>52</v>
      </c>
      <c r="H42" s="161" t="s">
        <v>8</v>
      </c>
      <c r="I42" s="161" t="s">
        <v>8</v>
      </c>
      <c r="J42" s="161" t="s">
        <v>8</v>
      </c>
      <c r="K42" s="161" t="s">
        <v>8</v>
      </c>
      <c r="L42" s="161">
        <v>792</v>
      </c>
      <c r="M42" s="161">
        <v>12664</v>
      </c>
      <c r="N42" s="161" t="s">
        <v>8</v>
      </c>
      <c r="O42" s="85"/>
      <c r="P42" s="85"/>
      <c r="Q42" s="85"/>
      <c r="R42" s="85"/>
      <c r="S42" s="85"/>
      <c r="T42" s="85"/>
      <c r="U42" s="85"/>
      <c r="V42" s="85"/>
      <c r="W42" s="85"/>
      <c r="X42" s="85"/>
      <c r="Y42" s="85"/>
      <c r="Z42" s="85"/>
      <c r="AA42" s="85"/>
      <c r="AB42" s="85"/>
      <c r="AC42" s="85"/>
    </row>
    <row r="43" spans="1:29" s="71" customFormat="1" ht="11.1" customHeight="1">
      <c r="A43" s="69">
        <f>IF(B43&lt;&gt;"",COUNTA($B$20:B43),"")</f>
        <v>24</v>
      </c>
      <c r="B43" s="78" t="s">
        <v>88</v>
      </c>
      <c r="C43" s="161">
        <v>24274</v>
      </c>
      <c r="D43" s="161">
        <v>2088</v>
      </c>
      <c r="E43" s="161">
        <v>3652</v>
      </c>
      <c r="F43" s="161">
        <v>362</v>
      </c>
      <c r="G43" s="161">
        <v>270</v>
      </c>
      <c r="H43" s="161">
        <v>21</v>
      </c>
      <c r="I43" s="161">
        <v>14</v>
      </c>
      <c r="J43" s="161">
        <v>7</v>
      </c>
      <c r="K43" s="161">
        <v>8</v>
      </c>
      <c r="L43" s="161">
        <v>1787</v>
      </c>
      <c r="M43" s="161">
        <v>19</v>
      </c>
      <c r="N43" s="161">
        <v>16067</v>
      </c>
      <c r="O43" s="85"/>
      <c r="P43" s="85"/>
      <c r="Q43" s="85"/>
      <c r="R43" s="85"/>
      <c r="S43" s="85"/>
      <c r="T43" s="85"/>
      <c r="U43" s="85"/>
      <c r="V43" s="85"/>
      <c r="W43" s="85"/>
      <c r="X43" s="85"/>
      <c r="Y43" s="85"/>
      <c r="Z43" s="85"/>
      <c r="AA43" s="85"/>
      <c r="AB43" s="85"/>
      <c r="AC43" s="85"/>
    </row>
    <row r="44" spans="1:29" s="71" customFormat="1" ht="11.1" customHeight="1">
      <c r="A44" s="69">
        <f>IF(B44&lt;&gt;"",COUNTA($B$20:B44),"")</f>
        <v>25</v>
      </c>
      <c r="B44" s="78" t="s">
        <v>74</v>
      </c>
      <c r="C44" s="161">
        <v>4085</v>
      </c>
      <c r="D44" s="161">
        <v>107</v>
      </c>
      <c r="E44" s="161">
        <v>1950</v>
      </c>
      <c r="F44" s="161">
        <v>287</v>
      </c>
      <c r="G44" s="161" t="s">
        <v>8</v>
      </c>
      <c r="H44" s="161" t="s">
        <v>8</v>
      </c>
      <c r="I44" s="161" t="s">
        <v>8</v>
      </c>
      <c r="J44" s="161" t="s">
        <v>8</v>
      </c>
      <c r="K44" s="161" t="s">
        <v>8</v>
      </c>
      <c r="L44" s="161">
        <v>1742</v>
      </c>
      <c r="M44" s="161" t="s">
        <v>8</v>
      </c>
      <c r="N44" s="161" t="s">
        <v>8</v>
      </c>
      <c r="O44" s="85"/>
      <c r="P44" s="85"/>
      <c r="Q44" s="85"/>
      <c r="R44" s="85"/>
      <c r="S44" s="85"/>
      <c r="T44" s="85"/>
      <c r="U44" s="85"/>
      <c r="V44" s="85"/>
      <c r="W44" s="85"/>
      <c r="X44" s="85"/>
      <c r="Y44" s="85"/>
      <c r="Z44" s="85"/>
      <c r="AA44" s="85"/>
      <c r="AB44" s="85"/>
      <c r="AC44" s="85"/>
    </row>
    <row r="45" spans="1:29" s="71" customFormat="1" ht="19.149999999999999" customHeight="1">
      <c r="A45" s="70">
        <f>IF(B45&lt;&gt;"",COUNTA($B$20:B45),"")</f>
        <v>26</v>
      </c>
      <c r="B45" s="80" t="s">
        <v>89</v>
      </c>
      <c r="C45" s="162">
        <v>162068</v>
      </c>
      <c r="D45" s="162">
        <v>2306</v>
      </c>
      <c r="E45" s="162">
        <v>3266</v>
      </c>
      <c r="F45" s="162">
        <v>197</v>
      </c>
      <c r="G45" s="162">
        <v>10398</v>
      </c>
      <c r="H45" s="162">
        <v>30</v>
      </c>
      <c r="I45" s="162">
        <v>24</v>
      </c>
      <c r="J45" s="162">
        <v>7</v>
      </c>
      <c r="K45" s="162">
        <v>244</v>
      </c>
      <c r="L45" s="162">
        <v>838</v>
      </c>
      <c r="M45" s="162">
        <v>12683</v>
      </c>
      <c r="N45" s="162">
        <v>132105</v>
      </c>
      <c r="O45" s="85"/>
      <c r="P45" s="85"/>
      <c r="Q45" s="85"/>
      <c r="R45" s="85"/>
      <c r="S45" s="85"/>
      <c r="T45" s="85"/>
      <c r="U45" s="85"/>
      <c r="V45" s="85"/>
      <c r="W45" s="85"/>
      <c r="X45" s="85"/>
      <c r="Y45" s="85"/>
      <c r="Z45" s="85"/>
      <c r="AA45" s="85"/>
      <c r="AB45" s="85"/>
      <c r="AC45" s="85"/>
    </row>
    <row r="46" spans="1:29" s="87" customFormat="1" ht="11.1" customHeight="1">
      <c r="A46" s="69">
        <f>IF(B46&lt;&gt;"",COUNTA($B$20:B46),"")</f>
        <v>27</v>
      </c>
      <c r="B46" s="78" t="s">
        <v>90</v>
      </c>
      <c r="C46" s="161">
        <v>5967</v>
      </c>
      <c r="D46" s="161" t="s">
        <v>8</v>
      </c>
      <c r="E46" s="161">
        <v>320</v>
      </c>
      <c r="F46" s="161">
        <v>200</v>
      </c>
      <c r="G46" s="161">
        <v>81</v>
      </c>
      <c r="H46" s="161" t="s">
        <v>8</v>
      </c>
      <c r="I46" s="161" t="s">
        <v>8</v>
      </c>
      <c r="J46" s="161" t="s">
        <v>8</v>
      </c>
      <c r="K46" s="161" t="s">
        <v>8</v>
      </c>
      <c r="L46" s="161" t="s">
        <v>8</v>
      </c>
      <c r="M46" s="161" t="s">
        <v>8</v>
      </c>
      <c r="N46" s="161">
        <v>5366</v>
      </c>
      <c r="O46" s="86"/>
      <c r="P46" s="86"/>
      <c r="Q46" s="86"/>
      <c r="R46" s="86"/>
      <c r="S46" s="86"/>
      <c r="T46" s="86"/>
      <c r="U46" s="86"/>
      <c r="V46" s="86"/>
      <c r="W46" s="86"/>
      <c r="X46" s="86"/>
      <c r="Y46" s="86"/>
      <c r="Z46" s="86"/>
      <c r="AA46" s="86"/>
      <c r="AB46" s="86"/>
      <c r="AC46" s="86"/>
    </row>
    <row r="47" spans="1:29" s="87" customFormat="1" ht="11.1" customHeight="1">
      <c r="A47" s="69">
        <f>IF(B47&lt;&gt;"",COUNTA($B$20:B47),"")</f>
        <v>28</v>
      </c>
      <c r="B47" s="78" t="s">
        <v>91</v>
      </c>
      <c r="C47" s="161" t="s">
        <v>8</v>
      </c>
      <c r="D47" s="161" t="s">
        <v>8</v>
      </c>
      <c r="E47" s="161" t="s">
        <v>8</v>
      </c>
      <c r="F47" s="161" t="s">
        <v>8</v>
      </c>
      <c r="G47" s="161" t="s">
        <v>8</v>
      </c>
      <c r="H47" s="161" t="s">
        <v>8</v>
      </c>
      <c r="I47" s="161" t="s">
        <v>8</v>
      </c>
      <c r="J47" s="161" t="s">
        <v>8</v>
      </c>
      <c r="K47" s="161" t="s">
        <v>8</v>
      </c>
      <c r="L47" s="161" t="s">
        <v>8</v>
      </c>
      <c r="M47" s="161" t="s">
        <v>8</v>
      </c>
      <c r="N47" s="161" t="s">
        <v>8</v>
      </c>
      <c r="O47" s="86"/>
      <c r="P47" s="86"/>
      <c r="Q47" s="86"/>
      <c r="R47" s="86"/>
      <c r="S47" s="86"/>
      <c r="T47" s="86"/>
      <c r="U47" s="86"/>
      <c r="V47" s="86"/>
      <c r="W47" s="86"/>
      <c r="X47" s="86"/>
      <c r="Y47" s="86"/>
      <c r="Z47" s="86"/>
      <c r="AA47" s="86"/>
      <c r="AB47" s="86"/>
      <c r="AC47" s="86"/>
    </row>
    <row r="48" spans="1:29" s="87" customFormat="1" ht="11.1" customHeight="1">
      <c r="A48" s="69">
        <f>IF(B48&lt;&gt;"",COUNTA($B$20:B48),"")</f>
        <v>29</v>
      </c>
      <c r="B48" s="78" t="s">
        <v>92</v>
      </c>
      <c r="C48" s="161">
        <v>2817</v>
      </c>
      <c r="D48" s="161">
        <v>3</v>
      </c>
      <c r="E48" s="161" t="s">
        <v>8</v>
      </c>
      <c r="F48" s="161" t="s">
        <v>8</v>
      </c>
      <c r="G48" s="161">
        <v>21</v>
      </c>
      <c r="H48" s="161" t="s">
        <v>8</v>
      </c>
      <c r="I48" s="161" t="s">
        <v>8</v>
      </c>
      <c r="J48" s="161" t="s">
        <v>8</v>
      </c>
      <c r="K48" s="161" t="s">
        <v>8</v>
      </c>
      <c r="L48" s="161">
        <v>2793</v>
      </c>
      <c r="M48" s="161" t="s">
        <v>8</v>
      </c>
      <c r="N48" s="161" t="s">
        <v>8</v>
      </c>
      <c r="O48" s="86"/>
      <c r="P48" s="86"/>
      <c r="Q48" s="86"/>
      <c r="R48" s="86"/>
      <c r="S48" s="86"/>
      <c r="T48" s="86"/>
      <c r="U48" s="86"/>
      <c r="V48" s="86"/>
      <c r="W48" s="86"/>
      <c r="X48" s="86"/>
      <c r="Y48" s="86"/>
      <c r="Z48" s="86"/>
      <c r="AA48" s="86"/>
      <c r="AB48" s="86"/>
      <c r="AC48" s="86"/>
    </row>
    <row r="49" spans="1:29" s="87" customFormat="1" ht="11.1" customHeight="1">
      <c r="A49" s="69">
        <f>IF(B49&lt;&gt;"",COUNTA($B$20:B49),"")</f>
        <v>30</v>
      </c>
      <c r="B49" s="78" t="s">
        <v>74</v>
      </c>
      <c r="C49" s="161" t="s">
        <v>8</v>
      </c>
      <c r="D49" s="161" t="s">
        <v>8</v>
      </c>
      <c r="E49" s="161" t="s">
        <v>8</v>
      </c>
      <c r="F49" s="161" t="s">
        <v>8</v>
      </c>
      <c r="G49" s="161" t="s">
        <v>8</v>
      </c>
      <c r="H49" s="161" t="s">
        <v>8</v>
      </c>
      <c r="I49" s="161" t="s">
        <v>8</v>
      </c>
      <c r="J49" s="161" t="s">
        <v>8</v>
      </c>
      <c r="K49" s="161" t="s">
        <v>8</v>
      </c>
      <c r="L49" s="161" t="s">
        <v>8</v>
      </c>
      <c r="M49" s="161" t="s">
        <v>8</v>
      </c>
      <c r="N49" s="161" t="s">
        <v>8</v>
      </c>
      <c r="O49" s="86"/>
      <c r="P49" s="86"/>
      <c r="Q49" s="86"/>
      <c r="R49" s="86"/>
      <c r="S49" s="86"/>
      <c r="T49" s="86"/>
      <c r="U49" s="86"/>
      <c r="V49" s="86"/>
      <c r="W49" s="86"/>
      <c r="X49" s="86"/>
      <c r="Y49" s="86"/>
      <c r="Z49" s="86"/>
      <c r="AA49" s="86"/>
      <c r="AB49" s="86"/>
      <c r="AC49" s="86"/>
    </row>
    <row r="50" spans="1:29" s="71" customFormat="1" ht="19.149999999999999" customHeight="1">
      <c r="A50" s="70">
        <f>IF(B50&lt;&gt;"",COUNTA($B$20:B50),"")</f>
        <v>31</v>
      </c>
      <c r="B50" s="80" t="s">
        <v>93</v>
      </c>
      <c r="C50" s="162">
        <v>8784</v>
      </c>
      <c r="D50" s="162">
        <v>3</v>
      </c>
      <c r="E50" s="162">
        <v>320</v>
      </c>
      <c r="F50" s="162">
        <v>200</v>
      </c>
      <c r="G50" s="162">
        <v>102</v>
      </c>
      <c r="H50" s="162" t="s">
        <v>8</v>
      </c>
      <c r="I50" s="162" t="s">
        <v>8</v>
      </c>
      <c r="J50" s="162" t="s">
        <v>8</v>
      </c>
      <c r="K50" s="162" t="s">
        <v>8</v>
      </c>
      <c r="L50" s="162">
        <v>2793</v>
      </c>
      <c r="M50" s="162" t="s">
        <v>8</v>
      </c>
      <c r="N50" s="162">
        <v>5366</v>
      </c>
      <c r="O50" s="85"/>
      <c r="P50" s="85"/>
      <c r="Q50" s="85"/>
      <c r="R50" s="85"/>
      <c r="S50" s="85"/>
      <c r="T50" s="85"/>
      <c r="U50" s="85"/>
      <c r="V50" s="85"/>
      <c r="W50" s="85"/>
      <c r="X50" s="85"/>
      <c r="Y50" s="85"/>
      <c r="Z50" s="85"/>
      <c r="AA50" s="85"/>
      <c r="AB50" s="85"/>
      <c r="AC50" s="85"/>
    </row>
    <row r="51" spans="1:29" s="71" customFormat="1" ht="19.149999999999999" customHeight="1">
      <c r="A51" s="70">
        <f>IF(B51&lt;&gt;"",COUNTA($B$20:B51),"")</f>
        <v>32</v>
      </c>
      <c r="B51" s="80" t="s">
        <v>94</v>
      </c>
      <c r="C51" s="162">
        <v>170852</v>
      </c>
      <c r="D51" s="162">
        <v>2309</v>
      </c>
      <c r="E51" s="162">
        <v>3586</v>
      </c>
      <c r="F51" s="162">
        <v>397</v>
      </c>
      <c r="G51" s="162">
        <v>10500</v>
      </c>
      <c r="H51" s="162">
        <v>30</v>
      </c>
      <c r="I51" s="162">
        <v>24</v>
      </c>
      <c r="J51" s="162">
        <v>7</v>
      </c>
      <c r="K51" s="162">
        <v>244</v>
      </c>
      <c r="L51" s="162">
        <v>3631</v>
      </c>
      <c r="M51" s="162">
        <v>12683</v>
      </c>
      <c r="N51" s="162">
        <v>137472</v>
      </c>
      <c r="O51" s="85"/>
      <c r="P51" s="85"/>
      <c r="Q51" s="85"/>
      <c r="R51" s="85"/>
      <c r="S51" s="85"/>
      <c r="T51" s="85"/>
      <c r="U51" s="85"/>
      <c r="V51" s="85"/>
      <c r="W51" s="85"/>
      <c r="X51" s="85"/>
      <c r="Y51" s="85"/>
      <c r="Z51" s="85"/>
      <c r="AA51" s="85"/>
      <c r="AB51" s="85"/>
      <c r="AC51" s="85"/>
    </row>
    <row r="52" spans="1:29" s="71" customFormat="1" ht="19.149999999999999" customHeight="1">
      <c r="A52" s="70">
        <f>IF(B52&lt;&gt;"",COUNTA($B$20:B52),"")</f>
        <v>33</v>
      </c>
      <c r="B52" s="80" t="s">
        <v>95</v>
      </c>
      <c r="C52" s="162">
        <v>18049</v>
      </c>
      <c r="D52" s="162">
        <v>-16307</v>
      </c>
      <c r="E52" s="162">
        <v>-7356</v>
      </c>
      <c r="F52" s="162">
        <v>-6541</v>
      </c>
      <c r="G52" s="162">
        <v>-6776</v>
      </c>
      <c r="H52" s="162">
        <v>-9783</v>
      </c>
      <c r="I52" s="162">
        <v>-734</v>
      </c>
      <c r="J52" s="162">
        <v>-9049</v>
      </c>
      <c r="K52" s="162">
        <v>-2964</v>
      </c>
      <c r="L52" s="162">
        <v>-10582</v>
      </c>
      <c r="M52" s="162">
        <v>-15303</v>
      </c>
      <c r="N52" s="162">
        <v>93660</v>
      </c>
      <c r="O52" s="85"/>
      <c r="P52" s="85"/>
      <c r="Q52" s="85"/>
      <c r="R52" s="85"/>
      <c r="S52" s="85"/>
      <c r="T52" s="85"/>
      <c r="U52" s="85"/>
      <c r="V52" s="85"/>
      <c r="W52" s="85"/>
      <c r="X52" s="85"/>
      <c r="Y52" s="85"/>
      <c r="Z52" s="85"/>
      <c r="AA52" s="85"/>
      <c r="AB52" s="85"/>
      <c r="AC52" s="85"/>
    </row>
    <row r="53" spans="1:29" s="87" customFormat="1" ht="24.95" customHeight="1">
      <c r="A53" s="69">
        <f>IF(B53&lt;&gt;"",COUNTA($B$20:B53),"")</f>
        <v>34</v>
      </c>
      <c r="B53" s="81" t="s">
        <v>96</v>
      </c>
      <c r="C53" s="163">
        <v>19843</v>
      </c>
      <c r="D53" s="163">
        <v>-16310</v>
      </c>
      <c r="E53" s="163">
        <v>-7399</v>
      </c>
      <c r="F53" s="163">
        <v>-6515</v>
      </c>
      <c r="G53" s="163">
        <v>-6674</v>
      </c>
      <c r="H53" s="163">
        <v>-9783</v>
      </c>
      <c r="I53" s="163">
        <v>-734</v>
      </c>
      <c r="J53" s="163">
        <v>-9049</v>
      </c>
      <c r="K53" s="163">
        <v>-2964</v>
      </c>
      <c r="L53" s="163">
        <v>-4965</v>
      </c>
      <c r="M53" s="163">
        <v>-13841</v>
      </c>
      <c r="N53" s="163">
        <v>88294</v>
      </c>
      <c r="O53" s="86"/>
      <c r="P53" s="86"/>
      <c r="Q53" s="86"/>
      <c r="R53" s="86"/>
      <c r="S53" s="86"/>
      <c r="T53" s="86"/>
      <c r="U53" s="86"/>
      <c r="V53" s="86"/>
      <c r="W53" s="86"/>
      <c r="X53" s="86"/>
      <c r="Y53" s="86"/>
      <c r="Z53" s="86"/>
      <c r="AA53" s="86"/>
      <c r="AB53" s="86"/>
      <c r="AC53" s="86"/>
    </row>
    <row r="54" spans="1:29" s="87" customFormat="1" ht="15" customHeight="1">
      <c r="A54" s="69">
        <f>IF(B54&lt;&gt;"",COUNTA($B$20:B54),"")</f>
        <v>35</v>
      </c>
      <c r="B54" s="78" t="s">
        <v>97</v>
      </c>
      <c r="C54" s="161" t="s">
        <v>8</v>
      </c>
      <c r="D54" s="161" t="s">
        <v>8</v>
      </c>
      <c r="E54" s="161" t="s">
        <v>8</v>
      </c>
      <c r="F54" s="161" t="s">
        <v>8</v>
      </c>
      <c r="G54" s="161" t="s">
        <v>8</v>
      </c>
      <c r="H54" s="161" t="s">
        <v>8</v>
      </c>
      <c r="I54" s="161" t="s">
        <v>8</v>
      </c>
      <c r="J54" s="161" t="s">
        <v>8</v>
      </c>
      <c r="K54" s="161" t="s">
        <v>8</v>
      </c>
      <c r="L54" s="161" t="s">
        <v>8</v>
      </c>
      <c r="M54" s="161" t="s">
        <v>8</v>
      </c>
      <c r="N54" s="161" t="s">
        <v>8</v>
      </c>
      <c r="O54" s="86"/>
      <c r="P54" s="86"/>
      <c r="Q54" s="86"/>
      <c r="R54" s="86"/>
      <c r="S54" s="86"/>
      <c r="T54" s="86"/>
      <c r="U54" s="86"/>
      <c r="V54" s="86"/>
      <c r="W54" s="86"/>
      <c r="X54" s="86"/>
      <c r="Y54" s="86"/>
      <c r="Z54" s="86"/>
      <c r="AA54" s="86"/>
      <c r="AB54" s="86"/>
      <c r="AC54" s="86"/>
    </row>
    <row r="55" spans="1:29" ht="11.1" customHeight="1">
      <c r="A55" s="69">
        <f>IF(B55&lt;&gt;"",COUNTA($B$20:B55),"")</f>
        <v>36</v>
      </c>
      <c r="B55" s="78" t="s">
        <v>98</v>
      </c>
      <c r="C55" s="161">
        <v>2171</v>
      </c>
      <c r="D55" s="161" t="s">
        <v>8</v>
      </c>
      <c r="E55" s="161" t="s">
        <v>8</v>
      </c>
      <c r="F55" s="161" t="s">
        <v>8</v>
      </c>
      <c r="G55" s="161" t="s">
        <v>8</v>
      </c>
      <c r="H55" s="161" t="s">
        <v>8</v>
      </c>
      <c r="I55" s="161" t="s">
        <v>8</v>
      </c>
      <c r="J55" s="161" t="s">
        <v>8</v>
      </c>
      <c r="K55" s="161" t="s">
        <v>8</v>
      </c>
      <c r="L55" s="161" t="s">
        <v>8</v>
      </c>
      <c r="M55" s="161" t="s">
        <v>8</v>
      </c>
      <c r="N55" s="161">
        <v>2171</v>
      </c>
    </row>
    <row r="56" spans="1:29" s="74" customFormat="1" ht="20.100000000000001" customHeight="1">
      <c r="A56" s="69" t="str">
        <f>IF(B56&lt;&gt;"",COUNTA($B$20:B56),"")</f>
        <v/>
      </c>
      <c r="B56" s="78"/>
      <c r="C56" s="229" t="s">
        <v>53</v>
      </c>
      <c r="D56" s="230"/>
      <c r="E56" s="230"/>
      <c r="F56" s="230"/>
      <c r="G56" s="230"/>
      <c r="H56" s="230" t="s">
        <v>53</v>
      </c>
      <c r="I56" s="230"/>
      <c r="J56" s="230"/>
      <c r="K56" s="230"/>
      <c r="L56" s="230"/>
      <c r="M56" s="230"/>
      <c r="N56" s="230"/>
    </row>
    <row r="57" spans="1:29" s="71" customFormat="1" ht="11.1" customHeight="1">
      <c r="A57" s="69">
        <f>IF(B57&lt;&gt;"",COUNTA($B$20:B57),"")</f>
        <v>37</v>
      </c>
      <c r="B57" s="78" t="s">
        <v>70</v>
      </c>
      <c r="C57" s="164">
        <v>439.05</v>
      </c>
      <c r="D57" s="164">
        <v>199.52</v>
      </c>
      <c r="E57" s="164">
        <v>138.25</v>
      </c>
      <c r="F57" s="164">
        <v>9.8699999999999992</v>
      </c>
      <c r="G57" s="164">
        <v>36.6</v>
      </c>
      <c r="H57" s="164">
        <v>9.6</v>
      </c>
      <c r="I57" s="164">
        <v>7.59</v>
      </c>
      <c r="J57" s="164">
        <v>2.0099999999999998</v>
      </c>
      <c r="K57" s="164">
        <v>1.83</v>
      </c>
      <c r="L57" s="164">
        <v>38.11</v>
      </c>
      <c r="M57" s="164">
        <v>5.27</v>
      </c>
      <c r="N57" s="164" t="s">
        <v>8</v>
      </c>
      <c r="O57" s="85"/>
      <c r="P57" s="85"/>
      <c r="Q57" s="85"/>
      <c r="R57" s="85"/>
      <c r="S57" s="85"/>
      <c r="T57" s="85"/>
      <c r="U57" s="85"/>
      <c r="V57" s="85"/>
      <c r="W57" s="85"/>
      <c r="X57" s="85"/>
      <c r="Y57" s="85"/>
      <c r="Z57" s="85"/>
      <c r="AA57" s="85"/>
      <c r="AB57" s="85"/>
      <c r="AC57" s="85"/>
    </row>
    <row r="58" spans="1:29" s="71" customFormat="1" ht="11.1" customHeight="1">
      <c r="A58" s="69">
        <f>IF(B58&lt;&gt;"",COUNTA($B$20:B58),"")</f>
        <v>38</v>
      </c>
      <c r="B58" s="78" t="s">
        <v>71</v>
      </c>
      <c r="C58" s="164">
        <v>218.63</v>
      </c>
      <c r="D58" s="164">
        <v>65.69</v>
      </c>
      <c r="E58" s="164">
        <v>35.770000000000003</v>
      </c>
      <c r="F58" s="164">
        <v>82.87</v>
      </c>
      <c r="G58" s="164">
        <v>25.97</v>
      </c>
      <c r="H58" s="164">
        <v>0.83</v>
      </c>
      <c r="I58" s="164">
        <v>0.72</v>
      </c>
      <c r="J58" s="164">
        <v>0.11</v>
      </c>
      <c r="K58" s="164">
        <v>0.21</v>
      </c>
      <c r="L58" s="164">
        <v>2.44</v>
      </c>
      <c r="M58" s="164">
        <v>4.84</v>
      </c>
      <c r="N58" s="164" t="s">
        <v>8</v>
      </c>
      <c r="O58" s="85"/>
      <c r="P58" s="85"/>
      <c r="Q58" s="85"/>
      <c r="R58" s="85"/>
      <c r="S58" s="85"/>
      <c r="T58" s="85"/>
      <c r="U58" s="85"/>
      <c r="V58" s="85"/>
      <c r="W58" s="85"/>
      <c r="X58" s="85"/>
      <c r="Y58" s="85"/>
      <c r="Z58" s="85"/>
      <c r="AA58" s="85"/>
      <c r="AB58" s="85"/>
      <c r="AC58" s="85"/>
    </row>
    <row r="59" spans="1:29" s="71" customFormat="1" ht="21.6" customHeight="1">
      <c r="A59" s="69">
        <f>IF(B59&lt;&gt;"",COUNTA($B$20:B59),"")</f>
        <v>39</v>
      </c>
      <c r="B59" s="79" t="s">
        <v>628</v>
      </c>
      <c r="C59" s="164" t="s">
        <v>8</v>
      </c>
      <c r="D59" s="164" t="s">
        <v>8</v>
      </c>
      <c r="E59" s="164" t="s">
        <v>8</v>
      </c>
      <c r="F59" s="164" t="s">
        <v>8</v>
      </c>
      <c r="G59" s="164" t="s">
        <v>8</v>
      </c>
      <c r="H59" s="164" t="s">
        <v>8</v>
      </c>
      <c r="I59" s="164" t="s">
        <v>8</v>
      </c>
      <c r="J59" s="164" t="s">
        <v>8</v>
      </c>
      <c r="K59" s="164" t="s">
        <v>8</v>
      </c>
      <c r="L59" s="164" t="s">
        <v>8</v>
      </c>
      <c r="M59" s="164" t="s">
        <v>8</v>
      </c>
      <c r="N59" s="164" t="s">
        <v>8</v>
      </c>
      <c r="O59" s="85"/>
      <c r="P59" s="85"/>
      <c r="Q59" s="85"/>
      <c r="R59" s="85"/>
      <c r="S59" s="85"/>
      <c r="T59" s="85"/>
      <c r="U59" s="85"/>
      <c r="V59" s="85"/>
      <c r="W59" s="85"/>
      <c r="X59" s="85"/>
      <c r="Y59" s="85"/>
      <c r="Z59" s="85"/>
      <c r="AA59" s="85"/>
      <c r="AB59" s="85"/>
      <c r="AC59" s="85"/>
    </row>
    <row r="60" spans="1:29" s="71" customFormat="1" ht="11.1" customHeight="1">
      <c r="A60" s="69">
        <f>IF(B60&lt;&gt;"",COUNTA($B$20:B60),"")</f>
        <v>40</v>
      </c>
      <c r="B60" s="78" t="s">
        <v>72</v>
      </c>
      <c r="C60" s="164">
        <v>1.5</v>
      </c>
      <c r="D60" s="164" t="s">
        <v>8</v>
      </c>
      <c r="E60" s="164">
        <v>0.02</v>
      </c>
      <c r="F60" s="164" t="s">
        <v>8</v>
      </c>
      <c r="G60" s="164" t="s">
        <v>8</v>
      </c>
      <c r="H60" s="164" t="s">
        <v>8</v>
      </c>
      <c r="I60" s="164" t="s">
        <v>8</v>
      </c>
      <c r="J60" s="164" t="s">
        <v>8</v>
      </c>
      <c r="K60" s="164" t="s">
        <v>8</v>
      </c>
      <c r="L60" s="164" t="s">
        <v>8</v>
      </c>
      <c r="M60" s="164" t="s">
        <v>8</v>
      </c>
      <c r="N60" s="164">
        <v>1.48</v>
      </c>
      <c r="O60" s="85"/>
      <c r="P60" s="85"/>
      <c r="Q60" s="85"/>
      <c r="R60" s="85"/>
      <c r="S60" s="85"/>
      <c r="T60" s="85"/>
      <c r="U60" s="85"/>
      <c r="V60" s="85"/>
      <c r="W60" s="85"/>
      <c r="X60" s="85"/>
      <c r="Y60" s="85"/>
      <c r="Z60" s="85"/>
      <c r="AA60" s="85"/>
      <c r="AB60" s="85"/>
      <c r="AC60" s="85"/>
    </row>
    <row r="61" spans="1:29" s="71" customFormat="1" ht="11.1" customHeight="1">
      <c r="A61" s="69">
        <f>IF(B61&lt;&gt;"",COUNTA($B$20:B61),"")</f>
        <v>41</v>
      </c>
      <c r="B61" s="78" t="s">
        <v>73</v>
      </c>
      <c r="C61" s="164">
        <v>1642.88</v>
      </c>
      <c r="D61" s="164">
        <v>29.38</v>
      </c>
      <c r="E61" s="164">
        <v>24.43</v>
      </c>
      <c r="F61" s="164">
        <v>17.39</v>
      </c>
      <c r="G61" s="164">
        <v>206.04</v>
      </c>
      <c r="H61" s="164">
        <v>143.97999999999999</v>
      </c>
      <c r="I61" s="164">
        <v>3.6</v>
      </c>
      <c r="J61" s="164">
        <v>140.37</v>
      </c>
      <c r="K61" s="164">
        <v>48.43</v>
      </c>
      <c r="L61" s="164">
        <v>78.16</v>
      </c>
      <c r="M61" s="164">
        <v>407.22</v>
      </c>
      <c r="N61" s="164">
        <v>687.86</v>
      </c>
      <c r="O61" s="85"/>
      <c r="P61" s="85"/>
      <c r="Q61" s="85"/>
      <c r="R61" s="85"/>
      <c r="S61" s="85"/>
      <c r="T61" s="85"/>
      <c r="U61" s="85"/>
      <c r="V61" s="85"/>
      <c r="W61" s="85"/>
      <c r="X61" s="85"/>
      <c r="Y61" s="85"/>
      <c r="Z61" s="85"/>
      <c r="AA61" s="85"/>
      <c r="AB61" s="85"/>
      <c r="AC61" s="85"/>
    </row>
    <row r="62" spans="1:29" s="71" customFormat="1" ht="11.1" customHeight="1">
      <c r="A62" s="69">
        <f>IF(B62&lt;&gt;"",COUNTA($B$20:B62),"")</f>
        <v>42</v>
      </c>
      <c r="B62" s="78" t="s">
        <v>74</v>
      </c>
      <c r="C62" s="164">
        <v>64.28</v>
      </c>
      <c r="D62" s="164">
        <v>1.68</v>
      </c>
      <c r="E62" s="164">
        <v>30.67</v>
      </c>
      <c r="F62" s="164">
        <v>4.5199999999999996</v>
      </c>
      <c r="G62" s="164" t="s">
        <v>8</v>
      </c>
      <c r="H62" s="164" t="s">
        <v>8</v>
      </c>
      <c r="I62" s="164" t="s">
        <v>8</v>
      </c>
      <c r="J62" s="164" t="s">
        <v>8</v>
      </c>
      <c r="K62" s="164" t="s">
        <v>8</v>
      </c>
      <c r="L62" s="164">
        <v>27.41</v>
      </c>
      <c r="M62" s="164" t="s">
        <v>8</v>
      </c>
      <c r="N62" s="164" t="s">
        <v>8</v>
      </c>
      <c r="O62" s="85"/>
      <c r="P62" s="85"/>
      <c r="Q62" s="85"/>
      <c r="R62" s="85"/>
      <c r="S62" s="85"/>
      <c r="T62" s="85"/>
      <c r="U62" s="85"/>
      <c r="V62" s="85"/>
      <c r="W62" s="85"/>
      <c r="X62" s="85"/>
      <c r="Y62" s="85"/>
      <c r="Z62" s="85"/>
      <c r="AA62" s="85"/>
      <c r="AB62" s="85"/>
      <c r="AC62" s="85"/>
    </row>
    <row r="63" spans="1:29" s="71" customFormat="1" ht="19.149999999999999" customHeight="1">
      <c r="A63" s="70">
        <f>IF(B63&lt;&gt;"",COUNTA($B$20:B63),"")</f>
        <v>43</v>
      </c>
      <c r="B63" s="80" t="s">
        <v>75</v>
      </c>
      <c r="C63" s="165">
        <v>2237.79</v>
      </c>
      <c r="D63" s="165">
        <v>292.91000000000003</v>
      </c>
      <c r="E63" s="165">
        <v>167.8</v>
      </c>
      <c r="F63" s="165">
        <v>105.61</v>
      </c>
      <c r="G63" s="165">
        <v>268.62</v>
      </c>
      <c r="H63" s="165">
        <v>154.4</v>
      </c>
      <c r="I63" s="165">
        <v>11.91</v>
      </c>
      <c r="J63" s="165">
        <v>142.49</v>
      </c>
      <c r="K63" s="165">
        <v>50.47</v>
      </c>
      <c r="L63" s="165">
        <v>91.31</v>
      </c>
      <c r="M63" s="165">
        <v>417.34</v>
      </c>
      <c r="N63" s="165">
        <v>689.34</v>
      </c>
      <c r="O63" s="85"/>
      <c r="P63" s="85"/>
      <c r="Q63" s="85"/>
      <c r="R63" s="85"/>
      <c r="S63" s="85"/>
      <c r="T63" s="85"/>
      <c r="U63" s="85"/>
      <c r="V63" s="85"/>
      <c r="W63" s="85"/>
      <c r="X63" s="85"/>
      <c r="Y63" s="85"/>
      <c r="Z63" s="85"/>
      <c r="AA63" s="85"/>
      <c r="AB63" s="85"/>
      <c r="AC63" s="85"/>
    </row>
    <row r="64" spans="1:29" s="71" customFormat="1" ht="21.6" customHeight="1">
      <c r="A64" s="69">
        <f>IF(B64&lt;&gt;"",COUNTA($B$20:B64),"")</f>
        <v>44</v>
      </c>
      <c r="B64" s="79" t="s">
        <v>76</v>
      </c>
      <c r="C64" s="164">
        <v>22.42</v>
      </c>
      <c r="D64" s="164" t="s">
        <v>8</v>
      </c>
      <c r="E64" s="164">
        <v>4.3499999999999996</v>
      </c>
      <c r="F64" s="164">
        <v>3.56</v>
      </c>
      <c r="G64" s="164">
        <v>3.21</v>
      </c>
      <c r="H64" s="164" t="s">
        <v>8</v>
      </c>
      <c r="I64" s="164" t="s">
        <v>8</v>
      </c>
      <c r="J64" s="164" t="s">
        <v>8</v>
      </c>
      <c r="K64" s="164" t="s">
        <v>8</v>
      </c>
      <c r="L64" s="164">
        <v>11.29</v>
      </c>
      <c r="M64" s="164" t="s">
        <v>8</v>
      </c>
      <c r="N64" s="164" t="s">
        <v>8</v>
      </c>
      <c r="O64" s="85"/>
      <c r="P64" s="85"/>
      <c r="Q64" s="85"/>
      <c r="R64" s="85"/>
      <c r="S64" s="85"/>
      <c r="T64" s="85"/>
      <c r="U64" s="85"/>
      <c r="V64" s="85"/>
      <c r="W64" s="85"/>
      <c r="X64" s="85"/>
      <c r="Y64" s="85"/>
      <c r="Z64" s="85"/>
      <c r="AA64" s="85"/>
      <c r="AB64" s="85"/>
      <c r="AC64" s="85"/>
    </row>
    <row r="65" spans="1:29" s="71" customFormat="1" ht="11.1" customHeight="1">
      <c r="A65" s="69">
        <f>IF(B65&lt;&gt;"",COUNTA($B$20:B65),"")</f>
        <v>45</v>
      </c>
      <c r="B65" s="78" t="s">
        <v>77</v>
      </c>
      <c r="C65" s="164">
        <v>11.29</v>
      </c>
      <c r="D65" s="164" t="s">
        <v>8</v>
      </c>
      <c r="E65" s="164" t="s">
        <v>8</v>
      </c>
      <c r="F65" s="164" t="s">
        <v>8</v>
      </c>
      <c r="G65" s="164" t="s">
        <v>8</v>
      </c>
      <c r="H65" s="164" t="s">
        <v>8</v>
      </c>
      <c r="I65" s="164" t="s">
        <v>8</v>
      </c>
      <c r="J65" s="164" t="s">
        <v>8</v>
      </c>
      <c r="K65" s="164" t="s">
        <v>8</v>
      </c>
      <c r="L65" s="164">
        <v>11.29</v>
      </c>
      <c r="M65" s="164" t="s">
        <v>8</v>
      </c>
      <c r="N65" s="164" t="s">
        <v>8</v>
      </c>
      <c r="O65" s="85"/>
      <c r="P65" s="85"/>
      <c r="Q65" s="85"/>
      <c r="R65" s="85"/>
      <c r="S65" s="85"/>
      <c r="T65" s="85"/>
      <c r="U65" s="85"/>
      <c r="V65" s="85"/>
      <c r="W65" s="85"/>
      <c r="X65" s="85"/>
      <c r="Y65" s="85"/>
      <c r="Z65" s="85"/>
      <c r="AA65" s="85"/>
      <c r="AB65" s="85"/>
      <c r="AC65" s="85"/>
    </row>
    <row r="66" spans="1:29" s="71" customFormat="1" ht="11.1" customHeight="1">
      <c r="A66" s="69">
        <f>IF(B66&lt;&gt;"",COUNTA($B$20:B66),"")</f>
        <v>46</v>
      </c>
      <c r="B66" s="78" t="s">
        <v>78</v>
      </c>
      <c r="C66" s="164" t="s">
        <v>8</v>
      </c>
      <c r="D66" s="164" t="s">
        <v>8</v>
      </c>
      <c r="E66" s="164" t="s">
        <v>8</v>
      </c>
      <c r="F66" s="164" t="s">
        <v>8</v>
      </c>
      <c r="G66" s="164" t="s">
        <v>8</v>
      </c>
      <c r="H66" s="164" t="s">
        <v>8</v>
      </c>
      <c r="I66" s="164" t="s">
        <v>8</v>
      </c>
      <c r="J66" s="164" t="s">
        <v>8</v>
      </c>
      <c r="K66" s="164" t="s">
        <v>8</v>
      </c>
      <c r="L66" s="164" t="s">
        <v>8</v>
      </c>
      <c r="M66" s="164" t="s">
        <v>8</v>
      </c>
      <c r="N66" s="164" t="s">
        <v>8</v>
      </c>
      <c r="O66" s="85"/>
      <c r="P66" s="85"/>
      <c r="Q66" s="85"/>
      <c r="R66" s="85"/>
      <c r="S66" s="85"/>
      <c r="T66" s="85"/>
      <c r="U66" s="85"/>
      <c r="V66" s="85"/>
      <c r="W66" s="85"/>
      <c r="X66" s="85"/>
      <c r="Y66" s="85"/>
      <c r="Z66" s="85"/>
      <c r="AA66" s="85"/>
      <c r="AB66" s="85"/>
      <c r="AC66" s="85"/>
    </row>
    <row r="67" spans="1:29" s="71" customFormat="1" ht="11.1" customHeight="1">
      <c r="A67" s="69">
        <f>IF(B67&lt;&gt;"",COUNTA($B$20:B67),"")</f>
        <v>47</v>
      </c>
      <c r="B67" s="78" t="s">
        <v>79</v>
      </c>
      <c r="C67" s="164">
        <v>144.02000000000001</v>
      </c>
      <c r="D67" s="164" t="s">
        <v>8</v>
      </c>
      <c r="E67" s="164" t="s">
        <v>8</v>
      </c>
      <c r="F67" s="164" t="s">
        <v>8</v>
      </c>
      <c r="G67" s="164" t="s">
        <v>8</v>
      </c>
      <c r="H67" s="164" t="s">
        <v>8</v>
      </c>
      <c r="I67" s="164" t="s">
        <v>8</v>
      </c>
      <c r="J67" s="164" t="s">
        <v>8</v>
      </c>
      <c r="K67" s="164" t="s">
        <v>8</v>
      </c>
      <c r="L67" s="164">
        <v>121.02</v>
      </c>
      <c r="M67" s="164">
        <v>22.99</v>
      </c>
      <c r="N67" s="164" t="s">
        <v>8</v>
      </c>
      <c r="O67" s="85"/>
      <c r="P67" s="85"/>
      <c r="Q67" s="85"/>
      <c r="R67" s="85"/>
      <c r="S67" s="85"/>
      <c r="T67" s="85"/>
      <c r="U67" s="85"/>
      <c r="V67" s="85"/>
      <c r="W67" s="85"/>
      <c r="X67" s="85"/>
      <c r="Y67" s="85"/>
      <c r="Z67" s="85"/>
      <c r="AA67" s="85"/>
      <c r="AB67" s="85"/>
      <c r="AC67" s="85"/>
    </row>
    <row r="68" spans="1:29" s="71" customFormat="1" ht="11.1" customHeight="1">
      <c r="A68" s="69">
        <f>IF(B68&lt;&gt;"",COUNTA($B$20:B68),"")</f>
        <v>48</v>
      </c>
      <c r="B68" s="78" t="s">
        <v>74</v>
      </c>
      <c r="C68" s="164" t="s">
        <v>8</v>
      </c>
      <c r="D68" s="164" t="s">
        <v>8</v>
      </c>
      <c r="E68" s="164" t="s">
        <v>8</v>
      </c>
      <c r="F68" s="164" t="s">
        <v>8</v>
      </c>
      <c r="G68" s="164" t="s">
        <v>8</v>
      </c>
      <c r="H68" s="164" t="s">
        <v>8</v>
      </c>
      <c r="I68" s="164" t="s">
        <v>8</v>
      </c>
      <c r="J68" s="164" t="s">
        <v>8</v>
      </c>
      <c r="K68" s="164" t="s">
        <v>8</v>
      </c>
      <c r="L68" s="164" t="s">
        <v>8</v>
      </c>
      <c r="M68" s="164" t="s">
        <v>8</v>
      </c>
      <c r="N68" s="164" t="s">
        <v>8</v>
      </c>
      <c r="O68" s="85"/>
      <c r="P68" s="85"/>
      <c r="Q68" s="85"/>
      <c r="R68" s="85"/>
      <c r="S68" s="85"/>
      <c r="T68" s="85"/>
      <c r="U68" s="85"/>
      <c r="V68" s="85"/>
      <c r="W68" s="85"/>
      <c r="X68" s="85"/>
      <c r="Y68" s="85"/>
      <c r="Z68" s="85"/>
      <c r="AA68" s="85"/>
      <c r="AB68" s="85"/>
      <c r="AC68" s="85"/>
    </row>
    <row r="69" spans="1:29" s="71" customFormat="1" ht="19.149999999999999" customHeight="1">
      <c r="A69" s="70">
        <f>IF(B69&lt;&gt;"",COUNTA($B$20:B69),"")</f>
        <v>49</v>
      </c>
      <c r="B69" s="80" t="s">
        <v>80</v>
      </c>
      <c r="C69" s="165">
        <v>166.43</v>
      </c>
      <c r="D69" s="165" t="s">
        <v>8</v>
      </c>
      <c r="E69" s="165">
        <v>4.3499999999999996</v>
      </c>
      <c r="F69" s="165">
        <v>3.56</v>
      </c>
      <c r="G69" s="165">
        <v>3.21</v>
      </c>
      <c r="H69" s="165" t="s">
        <v>8</v>
      </c>
      <c r="I69" s="165" t="s">
        <v>8</v>
      </c>
      <c r="J69" s="165" t="s">
        <v>8</v>
      </c>
      <c r="K69" s="165" t="s">
        <v>8</v>
      </c>
      <c r="L69" s="165">
        <v>132.31</v>
      </c>
      <c r="M69" s="165">
        <v>22.99</v>
      </c>
      <c r="N69" s="165" t="s">
        <v>8</v>
      </c>
      <c r="O69" s="85"/>
      <c r="P69" s="85"/>
      <c r="Q69" s="85"/>
      <c r="R69" s="85"/>
      <c r="S69" s="85"/>
      <c r="T69" s="85"/>
      <c r="U69" s="85"/>
      <c r="V69" s="85"/>
      <c r="W69" s="85"/>
      <c r="X69" s="85"/>
      <c r="Y69" s="85"/>
      <c r="Z69" s="85"/>
      <c r="AA69" s="85"/>
      <c r="AB69" s="85"/>
      <c r="AC69" s="85"/>
    </row>
    <row r="70" spans="1:29" s="71" customFormat="1" ht="19.149999999999999" customHeight="1">
      <c r="A70" s="70">
        <f>IF(B70&lt;&gt;"",COUNTA($B$20:B70),"")</f>
        <v>50</v>
      </c>
      <c r="B70" s="80" t="s">
        <v>81</v>
      </c>
      <c r="C70" s="165">
        <v>2404.2199999999998</v>
      </c>
      <c r="D70" s="165">
        <v>292.91000000000003</v>
      </c>
      <c r="E70" s="165">
        <v>172.15</v>
      </c>
      <c r="F70" s="165">
        <v>109.17</v>
      </c>
      <c r="G70" s="165">
        <v>271.83</v>
      </c>
      <c r="H70" s="165">
        <v>154.4</v>
      </c>
      <c r="I70" s="165">
        <v>11.91</v>
      </c>
      <c r="J70" s="165">
        <v>142.49</v>
      </c>
      <c r="K70" s="165">
        <v>50.47</v>
      </c>
      <c r="L70" s="165">
        <v>223.62</v>
      </c>
      <c r="M70" s="165">
        <v>440.33</v>
      </c>
      <c r="N70" s="165">
        <v>689.34</v>
      </c>
      <c r="O70" s="85"/>
      <c r="P70" s="85"/>
      <c r="Q70" s="85"/>
      <c r="R70" s="85"/>
      <c r="S70" s="85"/>
      <c r="T70" s="85"/>
      <c r="U70" s="85"/>
      <c r="V70" s="85"/>
      <c r="W70" s="85"/>
      <c r="X70" s="85"/>
      <c r="Y70" s="85"/>
      <c r="Z70" s="85"/>
      <c r="AA70" s="85"/>
      <c r="AB70" s="85"/>
      <c r="AC70" s="85"/>
    </row>
    <row r="71" spans="1:29" s="71" customFormat="1" ht="11.1" customHeight="1">
      <c r="A71" s="69">
        <f>IF(B71&lt;&gt;"",COUNTA($B$20:B71),"")</f>
        <v>51</v>
      </c>
      <c r="B71" s="78" t="s">
        <v>82</v>
      </c>
      <c r="C71" s="164">
        <v>1112.1099999999999</v>
      </c>
      <c r="D71" s="164" t="s">
        <v>8</v>
      </c>
      <c r="E71" s="164" t="s">
        <v>8</v>
      </c>
      <c r="F71" s="164" t="s">
        <v>8</v>
      </c>
      <c r="G71" s="164" t="s">
        <v>8</v>
      </c>
      <c r="H71" s="164" t="s">
        <v>8</v>
      </c>
      <c r="I71" s="164" t="s">
        <v>8</v>
      </c>
      <c r="J71" s="164" t="s">
        <v>8</v>
      </c>
      <c r="K71" s="164" t="s">
        <v>8</v>
      </c>
      <c r="L71" s="164" t="s">
        <v>8</v>
      </c>
      <c r="M71" s="164" t="s">
        <v>8</v>
      </c>
      <c r="N71" s="164">
        <v>1112.1099999999999</v>
      </c>
      <c r="O71" s="85"/>
      <c r="P71" s="85"/>
      <c r="Q71" s="85"/>
      <c r="R71" s="85"/>
      <c r="S71" s="85"/>
      <c r="T71" s="85"/>
      <c r="U71" s="85"/>
      <c r="V71" s="85"/>
      <c r="W71" s="85"/>
      <c r="X71" s="85"/>
      <c r="Y71" s="85"/>
      <c r="Z71" s="85"/>
      <c r="AA71" s="85"/>
      <c r="AB71" s="85"/>
      <c r="AC71" s="85"/>
    </row>
    <row r="72" spans="1:29" s="71" customFormat="1" ht="11.1" customHeight="1">
      <c r="A72" s="69">
        <f>IF(B72&lt;&gt;"",COUNTA($B$20:B72),"")</f>
        <v>52</v>
      </c>
      <c r="B72" s="78" t="s">
        <v>83</v>
      </c>
      <c r="C72" s="164">
        <v>344.18</v>
      </c>
      <c r="D72" s="164" t="s">
        <v>8</v>
      </c>
      <c r="E72" s="164" t="s">
        <v>8</v>
      </c>
      <c r="F72" s="164" t="s">
        <v>8</v>
      </c>
      <c r="G72" s="164" t="s">
        <v>8</v>
      </c>
      <c r="H72" s="164" t="s">
        <v>8</v>
      </c>
      <c r="I72" s="164" t="s">
        <v>8</v>
      </c>
      <c r="J72" s="164" t="s">
        <v>8</v>
      </c>
      <c r="K72" s="164" t="s">
        <v>8</v>
      </c>
      <c r="L72" s="164" t="s">
        <v>8</v>
      </c>
      <c r="M72" s="164" t="s">
        <v>8</v>
      </c>
      <c r="N72" s="164">
        <v>344.18</v>
      </c>
      <c r="O72" s="85"/>
      <c r="P72" s="85"/>
      <c r="Q72" s="85"/>
      <c r="R72" s="85"/>
      <c r="S72" s="85"/>
      <c r="T72" s="85"/>
      <c r="U72" s="85"/>
      <c r="V72" s="85"/>
      <c r="W72" s="85"/>
      <c r="X72" s="85"/>
      <c r="Y72" s="85"/>
      <c r="Z72" s="85"/>
      <c r="AA72" s="85"/>
      <c r="AB72" s="85"/>
      <c r="AC72" s="85"/>
    </row>
    <row r="73" spans="1:29" s="71" customFormat="1" ht="11.1" customHeight="1">
      <c r="A73" s="69">
        <f>IF(B73&lt;&gt;"",COUNTA($B$20:B73),"")</f>
        <v>53</v>
      </c>
      <c r="B73" s="78" t="s">
        <v>99</v>
      </c>
      <c r="C73" s="164">
        <v>478.38</v>
      </c>
      <c r="D73" s="164" t="s">
        <v>8</v>
      </c>
      <c r="E73" s="164" t="s">
        <v>8</v>
      </c>
      <c r="F73" s="164" t="s">
        <v>8</v>
      </c>
      <c r="G73" s="164" t="s">
        <v>8</v>
      </c>
      <c r="H73" s="164" t="s">
        <v>8</v>
      </c>
      <c r="I73" s="164" t="s">
        <v>8</v>
      </c>
      <c r="J73" s="164" t="s">
        <v>8</v>
      </c>
      <c r="K73" s="164" t="s">
        <v>8</v>
      </c>
      <c r="L73" s="164" t="s">
        <v>8</v>
      </c>
      <c r="M73" s="164" t="s">
        <v>8</v>
      </c>
      <c r="N73" s="164">
        <v>478.38</v>
      </c>
      <c r="O73" s="85"/>
      <c r="P73" s="85"/>
      <c r="Q73" s="85"/>
      <c r="R73" s="85"/>
      <c r="S73" s="85"/>
      <c r="T73" s="85"/>
      <c r="U73" s="85"/>
      <c r="V73" s="85"/>
      <c r="W73" s="85"/>
      <c r="X73" s="85"/>
      <c r="Y73" s="85"/>
      <c r="Z73" s="85"/>
      <c r="AA73" s="85"/>
      <c r="AB73" s="85"/>
      <c r="AC73" s="85"/>
    </row>
    <row r="74" spans="1:29" s="71" customFormat="1" ht="11.1" customHeight="1">
      <c r="A74" s="69">
        <f>IF(B74&lt;&gt;"",COUNTA($B$20:B74),"")</f>
        <v>54</v>
      </c>
      <c r="B74" s="78" t="s">
        <v>100</v>
      </c>
      <c r="C74" s="164">
        <v>162.09</v>
      </c>
      <c r="D74" s="164" t="s">
        <v>8</v>
      </c>
      <c r="E74" s="164" t="s">
        <v>8</v>
      </c>
      <c r="F74" s="164" t="s">
        <v>8</v>
      </c>
      <c r="G74" s="164" t="s">
        <v>8</v>
      </c>
      <c r="H74" s="164" t="s">
        <v>8</v>
      </c>
      <c r="I74" s="164" t="s">
        <v>8</v>
      </c>
      <c r="J74" s="164" t="s">
        <v>8</v>
      </c>
      <c r="K74" s="164" t="s">
        <v>8</v>
      </c>
      <c r="L74" s="164" t="s">
        <v>8</v>
      </c>
      <c r="M74" s="164" t="s">
        <v>8</v>
      </c>
      <c r="N74" s="164">
        <v>162.09</v>
      </c>
      <c r="O74" s="85"/>
      <c r="P74" s="85"/>
      <c r="Q74" s="85"/>
      <c r="R74" s="85"/>
      <c r="S74" s="85"/>
      <c r="T74" s="85"/>
      <c r="U74" s="85"/>
      <c r="V74" s="85"/>
      <c r="W74" s="85"/>
      <c r="X74" s="85"/>
      <c r="Y74" s="85"/>
      <c r="Z74" s="85"/>
      <c r="AA74" s="85"/>
      <c r="AB74" s="85"/>
      <c r="AC74" s="85"/>
    </row>
    <row r="75" spans="1:29" s="71" customFormat="1" ht="11.1" customHeight="1">
      <c r="A75" s="69">
        <f>IF(B75&lt;&gt;"",COUNTA($B$20:B75),"")</f>
        <v>55</v>
      </c>
      <c r="B75" s="78" t="s">
        <v>27</v>
      </c>
      <c r="C75" s="164">
        <v>633.88</v>
      </c>
      <c r="D75" s="164" t="s">
        <v>8</v>
      </c>
      <c r="E75" s="164" t="s">
        <v>8</v>
      </c>
      <c r="F75" s="164" t="s">
        <v>8</v>
      </c>
      <c r="G75" s="164" t="s">
        <v>8</v>
      </c>
      <c r="H75" s="164" t="s">
        <v>8</v>
      </c>
      <c r="I75" s="164" t="s">
        <v>8</v>
      </c>
      <c r="J75" s="164" t="s">
        <v>8</v>
      </c>
      <c r="K75" s="164" t="s">
        <v>8</v>
      </c>
      <c r="L75" s="164" t="s">
        <v>8</v>
      </c>
      <c r="M75" s="164" t="s">
        <v>8</v>
      </c>
      <c r="N75" s="164">
        <v>633.88</v>
      </c>
      <c r="O75" s="85"/>
      <c r="P75" s="85"/>
      <c r="Q75" s="85"/>
      <c r="R75" s="85"/>
      <c r="S75" s="85"/>
      <c r="T75" s="85"/>
      <c r="U75" s="85"/>
      <c r="V75" s="85"/>
      <c r="W75" s="85"/>
      <c r="X75" s="85"/>
      <c r="Y75" s="85"/>
      <c r="Z75" s="85"/>
      <c r="AA75" s="85"/>
      <c r="AB75" s="85"/>
      <c r="AC75" s="85"/>
    </row>
    <row r="76" spans="1:29" s="71" customFormat="1" ht="21.6" customHeight="1">
      <c r="A76" s="69">
        <f>IF(B76&lt;&gt;"",COUNTA($B$20:B76),"")</f>
        <v>56</v>
      </c>
      <c r="B76" s="79" t="s">
        <v>84</v>
      </c>
      <c r="C76" s="164">
        <v>79.78</v>
      </c>
      <c r="D76" s="164" t="s">
        <v>8</v>
      </c>
      <c r="E76" s="164" t="s">
        <v>8</v>
      </c>
      <c r="F76" s="164" t="s">
        <v>8</v>
      </c>
      <c r="G76" s="164" t="s">
        <v>8</v>
      </c>
      <c r="H76" s="164" t="s">
        <v>8</v>
      </c>
      <c r="I76" s="164" t="s">
        <v>8</v>
      </c>
      <c r="J76" s="164" t="s">
        <v>8</v>
      </c>
      <c r="K76" s="164" t="s">
        <v>8</v>
      </c>
      <c r="L76" s="164" t="s">
        <v>8</v>
      </c>
      <c r="M76" s="164" t="s">
        <v>8</v>
      </c>
      <c r="N76" s="164">
        <v>79.78</v>
      </c>
      <c r="O76" s="85"/>
      <c r="P76" s="85"/>
      <c r="Q76" s="85"/>
      <c r="R76" s="85"/>
      <c r="S76" s="85"/>
      <c r="T76" s="85"/>
      <c r="U76" s="85"/>
      <c r="V76" s="85"/>
      <c r="W76" s="85"/>
      <c r="X76" s="85"/>
      <c r="Y76" s="85"/>
      <c r="Z76" s="85"/>
      <c r="AA76" s="85"/>
      <c r="AB76" s="85"/>
      <c r="AC76" s="85"/>
    </row>
    <row r="77" spans="1:29" s="71" customFormat="1" ht="21.6" customHeight="1">
      <c r="A77" s="69">
        <f>IF(B77&lt;&gt;"",COUNTA($B$20:B77),"")</f>
        <v>57</v>
      </c>
      <c r="B77" s="79" t="s">
        <v>85</v>
      </c>
      <c r="C77" s="164">
        <v>162.34</v>
      </c>
      <c r="D77" s="164">
        <v>1.73</v>
      </c>
      <c r="E77" s="164" t="s">
        <v>8</v>
      </c>
      <c r="F77" s="164">
        <v>1.93</v>
      </c>
      <c r="G77" s="164">
        <v>158.54</v>
      </c>
      <c r="H77" s="164">
        <v>0.15</v>
      </c>
      <c r="I77" s="164">
        <v>0.15</v>
      </c>
      <c r="J77" s="164" t="s">
        <v>8</v>
      </c>
      <c r="K77" s="164" t="s">
        <v>8</v>
      </c>
      <c r="L77" s="164" t="s">
        <v>8</v>
      </c>
      <c r="M77" s="164" t="s">
        <v>8</v>
      </c>
      <c r="N77" s="164" t="s">
        <v>8</v>
      </c>
      <c r="O77" s="85"/>
      <c r="P77" s="85"/>
      <c r="Q77" s="85"/>
      <c r="R77" s="85"/>
      <c r="S77" s="85"/>
      <c r="T77" s="85"/>
      <c r="U77" s="85"/>
      <c r="V77" s="85"/>
      <c r="W77" s="85"/>
      <c r="X77" s="85"/>
      <c r="Y77" s="85"/>
      <c r="Z77" s="85"/>
      <c r="AA77" s="85"/>
      <c r="AB77" s="85"/>
      <c r="AC77" s="85"/>
    </row>
    <row r="78" spans="1:29" s="71" customFormat="1" ht="21.6" customHeight="1">
      <c r="A78" s="69">
        <f>IF(B78&lt;&gt;"",COUNTA($B$20:B78),"")</f>
        <v>58</v>
      </c>
      <c r="B78" s="79" t="s">
        <v>86</v>
      </c>
      <c r="C78" s="164">
        <v>7.09</v>
      </c>
      <c r="D78" s="164">
        <v>3.37</v>
      </c>
      <c r="E78" s="164" t="s">
        <v>8</v>
      </c>
      <c r="F78" s="164" t="s">
        <v>8</v>
      </c>
      <c r="G78" s="164" t="s">
        <v>8</v>
      </c>
      <c r="H78" s="164" t="s">
        <v>8</v>
      </c>
      <c r="I78" s="164" t="s">
        <v>8</v>
      </c>
      <c r="J78" s="164" t="s">
        <v>8</v>
      </c>
      <c r="K78" s="164">
        <v>3.72</v>
      </c>
      <c r="L78" s="164" t="s">
        <v>8</v>
      </c>
      <c r="M78" s="164" t="s">
        <v>8</v>
      </c>
      <c r="N78" s="164" t="s">
        <v>8</v>
      </c>
      <c r="O78" s="85"/>
      <c r="P78" s="85"/>
      <c r="Q78" s="85"/>
      <c r="R78" s="85"/>
      <c r="S78" s="85"/>
      <c r="T78" s="85"/>
      <c r="U78" s="85"/>
      <c r="V78" s="85"/>
      <c r="W78" s="85"/>
      <c r="X78" s="85"/>
      <c r="Y78" s="85"/>
      <c r="Z78" s="85"/>
      <c r="AA78" s="85"/>
      <c r="AB78" s="85"/>
      <c r="AC78" s="85"/>
    </row>
    <row r="79" spans="1:29" s="71" customFormat="1" ht="11.1" customHeight="1">
      <c r="A79" s="69">
        <f>IF(B79&lt;&gt;"",COUNTA($B$20:B79),"")</f>
        <v>59</v>
      </c>
      <c r="B79" s="78" t="s">
        <v>87</v>
      </c>
      <c r="C79" s="164">
        <v>237.15</v>
      </c>
      <c r="D79" s="164">
        <v>0.01</v>
      </c>
      <c r="E79" s="164">
        <v>24.6</v>
      </c>
      <c r="F79" s="164" t="s">
        <v>8</v>
      </c>
      <c r="G79" s="164">
        <v>0.81</v>
      </c>
      <c r="H79" s="164" t="s">
        <v>8</v>
      </c>
      <c r="I79" s="164" t="s">
        <v>8</v>
      </c>
      <c r="J79" s="164" t="s">
        <v>8</v>
      </c>
      <c r="K79" s="164" t="s">
        <v>8</v>
      </c>
      <c r="L79" s="164">
        <v>12.47</v>
      </c>
      <c r="M79" s="164">
        <v>199.26</v>
      </c>
      <c r="N79" s="164" t="s">
        <v>8</v>
      </c>
      <c r="O79" s="85"/>
      <c r="P79" s="85"/>
      <c r="Q79" s="85"/>
      <c r="R79" s="85"/>
      <c r="S79" s="85"/>
      <c r="T79" s="85"/>
      <c r="U79" s="85"/>
      <c r="V79" s="85"/>
      <c r="W79" s="85"/>
      <c r="X79" s="85"/>
      <c r="Y79" s="85"/>
      <c r="Z79" s="85"/>
      <c r="AA79" s="85"/>
      <c r="AB79" s="85"/>
      <c r="AC79" s="85"/>
    </row>
    <row r="80" spans="1:29" s="71" customFormat="1" ht="11.1" customHeight="1">
      <c r="A80" s="69">
        <f>IF(B80&lt;&gt;"",COUNTA($B$20:B80),"")</f>
        <v>60</v>
      </c>
      <c r="B80" s="78" t="s">
        <v>88</v>
      </c>
      <c r="C80" s="164">
        <v>381.93</v>
      </c>
      <c r="D80" s="164">
        <v>32.86</v>
      </c>
      <c r="E80" s="164">
        <v>57.47</v>
      </c>
      <c r="F80" s="164">
        <v>5.69</v>
      </c>
      <c r="G80" s="164">
        <v>4.25</v>
      </c>
      <c r="H80" s="164">
        <v>0.32</v>
      </c>
      <c r="I80" s="164">
        <v>0.22</v>
      </c>
      <c r="J80" s="164">
        <v>0.11</v>
      </c>
      <c r="K80" s="164">
        <v>0.13</v>
      </c>
      <c r="L80" s="164">
        <v>28.12</v>
      </c>
      <c r="M80" s="164">
        <v>0.28999999999999998</v>
      </c>
      <c r="N80" s="164">
        <v>252.8</v>
      </c>
      <c r="O80" s="85"/>
      <c r="P80" s="85"/>
      <c r="Q80" s="85"/>
      <c r="R80" s="85"/>
      <c r="S80" s="85"/>
      <c r="T80" s="85"/>
      <c r="U80" s="85"/>
      <c r="V80" s="85"/>
      <c r="W80" s="85"/>
      <c r="X80" s="85"/>
      <c r="Y80" s="85"/>
      <c r="Z80" s="85"/>
      <c r="AA80" s="85"/>
      <c r="AB80" s="85"/>
      <c r="AC80" s="85"/>
    </row>
    <row r="81" spans="1:29" s="71" customFormat="1" ht="11.1" customHeight="1">
      <c r="A81" s="69">
        <f>IF(B81&lt;&gt;"",COUNTA($B$20:B81),"")</f>
        <v>61</v>
      </c>
      <c r="B81" s="78" t="s">
        <v>74</v>
      </c>
      <c r="C81" s="164">
        <v>64.28</v>
      </c>
      <c r="D81" s="164">
        <v>1.68</v>
      </c>
      <c r="E81" s="164">
        <v>30.67</v>
      </c>
      <c r="F81" s="164">
        <v>4.5199999999999996</v>
      </c>
      <c r="G81" s="164" t="s">
        <v>8</v>
      </c>
      <c r="H81" s="164" t="s">
        <v>8</v>
      </c>
      <c r="I81" s="164" t="s">
        <v>8</v>
      </c>
      <c r="J81" s="164" t="s">
        <v>8</v>
      </c>
      <c r="K81" s="164" t="s">
        <v>8</v>
      </c>
      <c r="L81" s="164">
        <v>27.41</v>
      </c>
      <c r="M81" s="164" t="s">
        <v>8</v>
      </c>
      <c r="N81" s="164" t="s">
        <v>8</v>
      </c>
      <c r="O81" s="85"/>
      <c r="P81" s="85"/>
      <c r="Q81" s="85"/>
      <c r="R81" s="85"/>
      <c r="S81" s="85"/>
      <c r="T81" s="85"/>
      <c r="U81" s="85"/>
      <c r="V81" s="85"/>
      <c r="W81" s="85"/>
      <c r="X81" s="85"/>
      <c r="Y81" s="85"/>
      <c r="Z81" s="85"/>
      <c r="AA81" s="85"/>
      <c r="AB81" s="85"/>
      <c r="AC81" s="85"/>
    </row>
    <row r="82" spans="1:29" s="71" customFormat="1" ht="19.149999999999999" customHeight="1">
      <c r="A82" s="70">
        <f>IF(B82&lt;&gt;"",COUNTA($B$20:B82),"")</f>
        <v>62</v>
      </c>
      <c r="B82" s="80" t="s">
        <v>89</v>
      </c>
      <c r="C82" s="165">
        <v>2550</v>
      </c>
      <c r="D82" s="165">
        <v>36.28</v>
      </c>
      <c r="E82" s="165">
        <v>51.39</v>
      </c>
      <c r="F82" s="165">
        <v>3.1</v>
      </c>
      <c r="G82" s="165">
        <v>163.6</v>
      </c>
      <c r="H82" s="165">
        <v>0.48</v>
      </c>
      <c r="I82" s="165">
        <v>0.37</v>
      </c>
      <c r="J82" s="165">
        <v>0.11</v>
      </c>
      <c r="K82" s="165">
        <v>3.84</v>
      </c>
      <c r="L82" s="165">
        <v>13.18</v>
      </c>
      <c r="M82" s="165">
        <v>199.55</v>
      </c>
      <c r="N82" s="165">
        <v>2078.5700000000002</v>
      </c>
      <c r="O82" s="85"/>
      <c r="P82" s="85"/>
      <c r="Q82" s="85"/>
      <c r="R82" s="85"/>
      <c r="S82" s="85"/>
      <c r="T82" s="85"/>
      <c r="U82" s="85"/>
      <c r="V82" s="85"/>
      <c r="W82" s="85"/>
      <c r="X82" s="85"/>
      <c r="Y82" s="85"/>
      <c r="Z82" s="85"/>
      <c r="AA82" s="85"/>
      <c r="AB82" s="85"/>
      <c r="AC82" s="85"/>
    </row>
    <row r="83" spans="1:29" s="87" customFormat="1" ht="11.1" customHeight="1">
      <c r="A83" s="69">
        <f>IF(B83&lt;&gt;"",COUNTA($B$20:B83),"")</f>
        <v>63</v>
      </c>
      <c r="B83" s="78" t="s">
        <v>90</v>
      </c>
      <c r="C83" s="164">
        <v>93.89</v>
      </c>
      <c r="D83" s="164" t="s">
        <v>8</v>
      </c>
      <c r="E83" s="164">
        <v>5.03</v>
      </c>
      <c r="F83" s="164">
        <v>3.15</v>
      </c>
      <c r="G83" s="164">
        <v>1.28</v>
      </c>
      <c r="H83" s="164" t="s">
        <v>8</v>
      </c>
      <c r="I83" s="164" t="s">
        <v>8</v>
      </c>
      <c r="J83" s="164" t="s">
        <v>8</v>
      </c>
      <c r="K83" s="164" t="s">
        <v>8</v>
      </c>
      <c r="L83" s="164" t="s">
        <v>8</v>
      </c>
      <c r="M83" s="164" t="s">
        <v>8</v>
      </c>
      <c r="N83" s="164">
        <v>84.43</v>
      </c>
      <c r="O83" s="86"/>
      <c r="P83" s="86"/>
      <c r="Q83" s="86"/>
      <c r="R83" s="86"/>
      <c r="S83" s="86"/>
      <c r="T83" s="86"/>
      <c r="U83" s="86"/>
      <c r="V83" s="86"/>
      <c r="W83" s="86"/>
      <c r="X83" s="86"/>
      <c r="Y83" s="86"/>
      <c r="Z83" s="86"/>
      <c r="AA83" s="86"/>
      <c r="AB83" s="86"/>
      <c r="AC83" s="86"/>
    </row>
    <row r="84" spans="1:29" s="87" customFormat="1" ht="11.1" customHeight="1">
      <c r="A84" s="69">
        <f>IF(B84&lt;&gt;"",COUNTA($B$20:B84),"")</f>
        <v>64</v>
      </c>
      <c r="B84" s="78" t="s">
        <v>91</v>
      </c>
      <c r="C84" s="164" t="s">
        <v>8</v>
      </c>
      <c r="D84" s="164" t="s">
        <v>8</v>
      </c>
      <c r="E84" s="164" t="s">
        <v>8</v>
      </c>
      <c r="F84" s="164" t="s">
        <v>8</v>
      </c>
      <c r="G84" s="164" t="s">
        <v>8</v>
      </c>
      <c r="H84" s="164" t="s">
        <v>8</v>
      </c>
      <c r="I84" s="164" t="s">
        <v>8</v>
      </c>
      <c r="J84" s="164" t="s">
        <v>8</v>
      </c>
      <c r="K84" s="164" t="s">
        <v>8</v>
      </c>
      <c r="L84" s="164" t="s">
        <v>8</v>
      </c>
      <c r="M84" s="164" t="s">
        <v>8</v>
      </c>
      <c r="N84" s="164" t="s">
        <v>8</v>
      </c>
      <c r="O84" s="86"/>
      <c r="P84" s="86"/>
      <c r="Q84" s="86"/>
      <c r="R84" s="86"/>
      <c r="S84" s="86"/>
      <c r="T84" s="86"/>
      <c r="U84" s="86"/>
      <c r="V84" s="86"/>
      <c r="W84" s="86"/>
      <c r="X84" s="86"/>
      <c r="Y84" s="86"/>
      <c r="Z84" s="86"/>
      <c r="AA84" s="86"/>
      <c r="AB84" s="86"/>
      <c r="AC84" s="86"/>
    </row>
    <row r="85" spans="1:29" s="87" customFormat="1" ht="11.1" customHeight="1">
      <c r="A85" s="69">
        <f>IF(B85&lt;&gt;"",COUNTA($B$20:B85),"")</f>
        <v>65</v>
      </c>
      <c r="B85" s="78" t="s">
        <v>92</v>
      </c>
      <c r="C85" s="164">
        <v>44.32</v>
      </c>
      <c r="D85" s="164">
        <v>0.05</v>
      </c>
      <c r="E85" s="164" t="s">
        <v>8</v>
      </c>
      <c r="F85" s="164" t="s">
        <v>8</v>
      </c>
      <c r="G85" s="164">
        <v>0.33</v>
      </c>
      <c r="H85" s="164" t="s">
        <v>8</v>
      </c>
      <c r="I85" s="164" t="s">
        <v>8</v>
      </c>
      <c r="J85" s="164" t="s">
        <v>8</v>
      </c>
      <c r="K85" s="164" t="s">
        <v>8</v>
      </c>
      <c r="L85" s="164">
        <v>43.94</v>
      </c>
      <c r="M85" s="164" t="s">
        <v>8</v>
      </c>
      <c r="N85" s="164" t="s">
        <v>8</v>
      </c>
      <c r="O85" s="86"/>
      <c r="P85" s="86"/>
      <c r="Q85" s="86"/>
      <c r="R85" s="86"/>
      <c r="S85" s="86"/>
      <c r="T85" s="86"/>
      <c r="U85" s="86"/>
      <c r="V85" s="86"/>
      <c r="W85" s="86"/>
      <c r="X85" s="86"/>
      <c r="Y85" s="86"/>
      <c r="Z85" s="86"/>
      <c r="AA85" s="86"/>
      <c r="AB85" s="86"/>
      <c r="AC85" s="86"/>
    </row>
    <row r="86" spans="1:29" s="87" customFormat="1" ht="11.1" customHeight="1">
      <c r="A86" s="69">
        <f>IF(B86&lt;&gt;"",COUNTA($B$20:B86),"")</f>
        <v>66</v>
      </c>
      <c r="B86" s="78" t="s">
        <v>74</v>
      </c>
      <c r="C86" s="164" t="s">
        <v>8</v>
      </c>
      <c r="D86" s="164" t="s">
        <v>8</v>
      </c>
      <c r="E86" s="164" t="s">
        <v>8</v>
      </c>
      <c r="F86" s="164" t="s">
        <v>8</v>
      </c>
      <c r="G86" s="164" t="s">
        <v>8</v>
      </c>
      <c r="H86" s="164" t="s">
        <v>8</v>
      </c>
      <c r="I86" s="164" t="s">
        <v>8</v>
      </c>
      <c r="J86" s="164" t="s">
        <v>8</v>
      </c>
      <c r="K86" s="164" t="s">
        <v>8</v>
      </c>
      <c r="L86" s="164" t="s">
        <v>8</v>
      </c>
      <c r="M86" s="164" t="s">
        <v>8</v>
      </c>
      <c r="N86" s="164" t="s">
        <v>8</v>
      </c>
      <c r="O86" s="86"/>
      <c r="P86" s="86"/>
      <c r="Q86" s="86"/>
      <c r="R86" s="86"/>
      <c r="S86" s="86"/>
      <c r="T86" s="86"/>
      <c r="U86" s="86"/>
      <c r="V86" s="86"/>
      <c r="W86" s="86"/>
      <c r="X86" s="86"/>
      <c r="Y86" s="86"/>
      <c r="Z86" s="86"/>
      <c r="AA86" s="86"/>
      <c r="AB86" s="86"/>
      <c r="AC86" s="86"/>
    </row>
    <row r="87" spans="1:29" s="71" customFormat="1" ht="19.149999999999999" customHeight="1">
      <c r="A87" s="70">
        <f>IF(B87&lt;&gt;"",COUNTA($B$20:B87),"")</f>
        <v>67</v>
      </c>
      <c r="B87" s="80" t="s">
        <v>93</v>
      </c>
      <c r="C87" s="165">
        <v>138.22</v>
      </c>
      <c r="D87" s="165">
        <v>0.05</v>
      </c>
      <c r="E87" s="165">
        <v>5.03</v>
      </c>
      <c r="F87" s="165">
        <v>3.15</v>
      </c>
      <c r="G87" s="165">
        <v>1.61</v>
      </c>
      <c r="H87" s="165" t="s">
        <v>8</v>
      </c>
      <c r="I87" s="165" t="s">
        <v>8</v>
      </c>
      <c r="J87" s="165" t="s">
        <v>8</v>
      </c>
      <c r="K87" s="165" t="s">
        <v>8</v>
      </c>
      <c r="L87" s="165">
        <v>43.94</v>
      </c>
      <c r="M87" s="165" t="s">
        <v>8</v>
      </c>
      <c r="N87" s="165">
        <v>84.43</v>
      </c>
      <c r="O87" s="85"/>
      <c r="P87" s="85"/>
      <c r="Q87" s="85"/>
      <c r="R87" s="85"/>
      <c r="S87" s="85"/>
      <c r="T87" s="85"/>
      <c r="U87" s="85"/>
      <c r="V87" s="85"/>
      <c r="W87" s="85"/>
      <c r="X87" s="85"/>
      <c r="Y87" s="85"/>
      <c r="Z87" s="85"/>
      <c r="AA87" s="85"/>
      <c r="AB87" s="85"/>
      <c r="AC87" s="85"/>
    </row>
    <row r="88" spans="1:29" s="71" customFormat="1" ht="19.149999999999999" customHeight="1">
      <c r="A88" s="70">
        <f>IF(B88&lt;&gt;"",COUNTA($B$20:B88),"")</f>
        <v>68</v>
      </c>
      <c r="B88" s="80" t="s">
        <v>94</v>
      </c>
      <c r="C88" s="165">
        <v>2688.21</v>
      </c>
      <c r="D88" s="165">
        <v>36.33</v>
      </c>
      <c r="E88" s="165">
        <v>56.42</v>
      </c>
      <c r="F88" s="165">
        <v>6.25</v>
      </c>
      <c r="G88" s="165">
        <v>165.21</v>
      </c>
      <c r="H88" s="165">
        <v>0.48</v>
      </c>
      <c r="I88" s="165">
        <v>0.37</v>
      </c>
      <c r="J88" s="165">
        <v>0.11</v>
      </c>
      <c r="K88" s="165">
        <v>3.84</v>
      </c>
      <c r="L88" s="165">
        <v>57.12</v>
      </c>
      <c r="M88" s="165">
        <v>199.55</v>
      </c>
      <c r="N88" s="165">
        <v>2163</v>
      </c>
      <c r="O88" s="85"/>
      <c r="P88" s="85"/>
      <c r="Q88" s="85"/>
      <c r="R88" s="85"/>
      <c r="S88" s="85"/>
      <c r="T88" s="85"/>
      <c r="U88" s="85"/>
      <c r="V88" s="85"/>
      <c r="W88" s="85"/>
      <c r="X88" s="85"/>
      <c r="Y88" s="85"/>
      <c r="Z88" s="85"/>
      <c r="AA88" s="85"/>
      <c r="AB88" s="85"/>
      <c r="AC88" s="85"/>
    </row>
    <row r="89" spans="1:29" s="71" customFormat="1" ht="19.149999999999999" customHeight="1">
      <c r="A89" s="70">
        <f>IF(B89&lt;&gt;"",COUNTA($B$20:B89),"")</f>
        <v>69</v>
      </c>
      <c r="B89" s="80" t="s">
        <v>95</v>
      </c>
      <c r="C89" s="165">
        <v>283.99</v>
      </c>
      <c r="D89" s="165">
        <v>-256.58</v>
      </c>
      <c r="E89" s="165">
        <v>-115.73</v>
      </c>
      <c r="F89" s="165">
        <v>-102.92</v>
      </c>
      <c r="G89" s="165">
        <v>-106.62</v>
      </c>
      <c r="H89" s="165">
        <v>-153.91999999999999</v>
      </c>
      <c r="I89" s="165">
        <v>-11.54</v>
      </c>
      <c r="J89" s="165">
        <v>-142.38</v>
      </c>
      <c r="K89" s="165">
        <v>-46.63</v>
      </c>
      <c r="L89" s="165">
        <v>-166.49</v>
      </c>
      <c r="M89" s="165">
        <v>-240.78</v>
      </c>
      <c r="N89" s="165">
        <v>1473.66</v>
      </c>
      <c r="O89" s="85"/>
      <c r="P89" s="85"/>
      <c r="Q89" s="85"/>
      <c r="R89" s="85"/>
      <c r="S89" s="85"/>
      <c r="T89" s="85"/>
      <c r="U89" s="85"/>
      <c r="V89" s="85"/>
      <c r="W89" s="85"/>
      <c r="X89" s="85"/>
      <c r="Y89" s="85"/>
      <c r="Z89" s="85"/>
      <c r="AA89" s="85"/>
      <c r="AB89" s="85"/>
      <c r="AC89" s="85"/>
    </row>
    <row r="90" spans="1:29" s="87" customFormat="1" ht="24.95" customHeight="1">
      <c r="A90" s="69">
        <f>IF(B90&lt;&gt;"",COUNTA($B$20:B90),"")</f>
        <v>70</v>
      </c>
      <c r="B90" s="81" t="s">
        <v>96</v>
      </c>
      <c r="C90" s="166">
        <v>312.20999999999998</v>
      </c>
      <c r="D90" s="166">
        <v>-256.63</v>
      </c>
      <c r="E90" s="166">
        <v>-116.41</v>
      </c>
      <c r="F90" s="166">
        <v>-102.5</v>
      </c>
      <c r="G90" s="166">
        <v>-105.01</v>
      </c>
      <c r="H90" s="166">
        <v>-153.91999999999999</v>
      </c>
      <c r="I90" s="166">
        <v>-11.54</v>
      </c>
      <c r="J90" s="166">
        <v>-142.38</v>
      </c>
      <c r="K90" s="166">
        <v>-46.63</v>
      </c>
      <c r="L90" s="166">
        <v>-78.13</v>
      </c>
      <c r="M90" s="166">
        <v>-217.78</v>
      </c>
      <c r="N90" s="166">
        <v>1389.23</v>
      </c>
      <c r="O90" s="86"/>
      <c r="P90" s="86"/>
      <c r="Q90" s="86"/>
      <c r="R90" s="86"/>
      <c r="S90" s="86"/>
      <c r="T90" s="86"/>
      <c r="U90" s="86"/>
      <c r="V90" s="86"/>
      <c r="W90" s="86"/>
      <c r="X90" s="86"/>
      <c r="Y90" s="86"/>
      <c r="Z90" s="86"/>
      <c r="AA90" s="86"/>
      <c r="AB90" s="86"/>
      <c r="AC90" s="86"/>
    </row>
    <row r="91" spans="1:29" s="87" customFormat="1" ht="15" customHeight="1">
      <c r="A91" s="69">
        <f>IF(B91&lt;&gt;"",COUNTA($B$20:B91),"")</f>
        <v>71</v>
      </c>
      <c r="B91" s="78" t="s">
        <v>97</v>
      </c>
      <c r="C91" s="164" t="s">
        <v>8</v>
      </c>
      <c r="D91" s="164" t="s">
        <v>8</v>
      </c>
      <c r="E91" s="164" t="s">
        <v>8</v>
      </c>
      <c r="F91" s="164" t="s">
        <v>8</v>
      </c>
      <c r="G91" s="164" t="s">
        <v>8</v>
      </c>
      <c r="H91" s="164" t="s">
        <v>8</v>
      </c>
      <c r="I91" s="164" t="s">
        <v>8</v>
      </c>
      <c r="J91" s="164" t="s">
        <v>8</v>
      </c>
      <c r="K91" s="164" t="s">
        <v>8</v>
      </c>
      <c r="L91" s="164" t="s">
        <v>8</v>
      </c>
      <c r="M91" s="164" t="s">
        <v>8</v>
      </c>
      <c r="N91" s="164" t="s">
        <v>8</v>
      </c>
      <c r="O91" s="86"/>
      <c r="P91" s="86"/>
      <c r="Q91" s="86"/>
      <c r="R91" s="86"/>
      <c r="S91" s="86"/>
      <c r="T91" s="86"/>
      <c r="U91" s="86"/>
      <c r="V91" s="86"/>
      <c r="W91" s="86"/>
      <c r="X91" s="86"/>
      <c r="Y91" s="86"/>
      <c r="Z91" s="86"/>
      <c r="AA91" s="86"/>
      <c r="AB91" s="86"/>
      <c r="AC91" s="86"/>
    </row>
    <row r="92" spans="1:29" ht="11.1" customHeight="1">
      <c r="A92" s="69">
        <f>IF(B92&lt;&gt;"",COUNTA($B$20:B92),"")</f>
        <v>72</v>
      </c>
      <c r="B92" s="78" t="s">
        <v>98</v>
      </c>
      <c r="C92" s="164">
        <v>34.159999999999997</v>
      </c>
      <c r="D92" s="164" t="s">
        <v>8</v>
      </c>
      <c r="E92" s="164" t="s">
        <v>8</v>
      </c>
      <c r="F92" s="164" t="s">
        <v>8</v>
      </c>
      <c r="G92" s="164" t="s">
        <v>8</v>
      </c>
      <c r="H92" s="164" t="s">
        <v>8</v>
      </c>
      <c r="I92" s="164" t="s">
        <v>8</v>
      </c>
      <c r="J92" s="164" t="s">
        <v>8</v>
      </c>
      <c r="K92" s="164" t="s">
        <v>8</v>
      </c>
      <c r="L92" s="164" t="s">
        <v>8</v>
      </c>
      <c r="M92" s="164" t="s">
        <v>8</v>
      </c>
      <c r="N92" s="164">
        <v>34.159999999999997</v>
      </c>
    </row>
  </sheetData>
  <mergeCells count="27">
    <mergeCell ref="L5:L16"/>
    <mergeCell ref="M5:M16"/>
    <mergeCell ref="N5:N16"/>
    <mergeCell ref="I6:I16"/>
    <mergeCell ref="J6:J16"/>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A1:B1"/>
    <mergeCell ref="C1:G1"/>
    <mergeCell ref="H1:N1"/>
    <mergeCell ref="H2:N3"/>
    <mergeCell ref="C2:G3"/>
    <mergeCell ref="A2:B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5"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AC92"/>
  <sheetViews>
    <sheetView zoomScale="140" zoomScaleNormal="140" workbookViewId="0">
      <pane xSplit="2" ySplit="18" topLeftCell="C19" activePane="bottomRight" state="frozen"/>
      <selection activeCell="C19" sqref="C19:G19"/>
      <selection pane="topRight" activeCell="C19" sqref="C19:G19"/>
      <selection pane="bottomLeft" activeCell="C19" sqref="C19:G19"/>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605</v>
      </c>
      <c r="B1" s="219"/>
      <c r="C1" s="220" t="str">
        <f>"Auszahlungen und Einzahlungen der kreisfreien und großen
kreisangehörigen Städte "&amp;Deckblatt!A7&amp;" nach Produktbereichen"</f>
        <v>Auszahlungen und Einzahlungen der kreisfreien und großen
kreisangehörigen Städte 2022 nach Produktbereichen</v>
      </c>
      <c r="D1" s="220"/>
      <c r="E1" s="220"/>
      <c r="F1" s="220"/>
      <c r="G1" s="221"/>
      <c r="H1" s="222" t="str">
        <f>"Auszahlungen und Einzahlungen der kreisfreien und großen
kreisangehörigen Städte "&amp;Deckblatt!A7&amp;" nach Produktbereichen"</f>
        <v>Auszahlungen und Einzahlungen der kreisfreien und großen
kreisangehörigen Städte 2022 nach Produktbereichen</v>
      </c>
      <c r="I1" s="220"/>
      <c r="J1" s="220"/>
      <c r="K1" s="220"/>
      <c r="L1" s="220"/>
      <c r="M1" s="220"/>
      <c r="N1" s="221"/>
    </row>
    <row r="2" spans="1:14" s="74" customFormat="1" ht="15" customHeight="1">
      <c r="A2" s="218" t="s">
        <v>609</v>
      </c>
      <c r="B2" s="219"/>
      <c r="C2" s="220" t="s">
        <v>60</v>
      </c>
      <c r="D2" s="220"/>
      <c r="E2" s="220"/>
      <c r="F2" s="220"/>
      <c r="G2" s="221"/>
      <c r="H2" s="222" t="s">
        <v>60</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12" t="s">
        <v>28</v>
      </c>
      <c r="B4" s="213" t="s">
        <v>116</v>
      </c>
      <c r="C4" s="213" t="s">
        <v>1</v>
      </c>
      <c r="D4" s="213" t="s">
        <v>120</v>
      </c>
      <c r="E4" s="213"/>
      <c r="F4" s="213"/>
      <c r="G4" s="266"/>
      <c r="H4" s="267" t="s">
        <v>120</v>
      </c>
      <c r="I4" s="213"/>
      <c r="J4" s="213"/>
      <c r="K4" s="213"/>
      <c r="L4" s="213"/>
      <c r="M4" s="213"/>
      <c r="N4" s="266"/>
    </row>
    <row r="5" spans="1:14" ht="11.45" customHeight="1">
      <c r="A5" s="212"/>
      <c r="B5" s="213"/>
      <c r="C5" s="213"/>
      <c r="D5" s="217" t="s">
        <v>107</v>
      </c>
      <c r="E5" s="217" t="s">
        <v>108</v>
      </c>
      <c r="F5" s="217" t="s">
        <v>109</v>
      </c>
      <c r="G5" s="216" t="s">
        <v>110</v>
      </c>
      <c r="H5" s="212" t="s">
        <v>111</v>
      </c>
      <c r="I5" s="217" t="s">
        <v>104</v>
      </c>
      <c r="J5" s="217"/>
      <c r="K5" s="217" t="s">
        <v>113</v>
      </c>
      <c r="L5" s="217" t="s">
        <v>118</v>
      </c>
      <c r="M5" s="217" t="s">
        <v>119</v>
      </c>
      <c r="N5" s="216" t="s">
        <v>114</v>
      </c>
    </row>
    <row r="6" spans="1:14" ht="11.45" customHeight="1">
      <c r="A6" s="212"/>
      <c r="B6" s="213"/>
      <c r="C6" s="213"/>
      <c r="D6" s="217"/>
      <c r="E6" s="217"/>
      <c r="F6" s="217"/>
      <c r="G6" s="216"/>
      <c r="H6" s="212"/>
      <c r="I6" s="217" t="s">
        <v>103</v>
      </c>
      <c r="J6" s="217" t="s">
        <v>112</v>
      </c>
      <c r="K6" s="217"/>
      <c r="L6" s="217"/>
      <c r="M6" s="217"/>
      <c r="N6" s="216"/>
    </row>
    <row r="7" spans="1:14" ht="11.45" customHeight="1">
      <c r="A7" s="212"/>
      <c r="B7" s="213"/>
      <c r="C7" s="213"/>
      <c r="D7" s="217"/>
      <c r="E7" s="217"/>
      <c r="F7" s="217"/>
      <c r="G7" s="216"/>
      <c r="H7" s="212"/>
      <c r="I7" s="217"/>
      <c r="J7" s="217"/>
      <c r="K7" s="217"/>
      <c r="L7" s="217"/>
      <c r="M7" s="217"/>
      <c r="N7" s="216"/>
    </row>
    <row r="8" spans="1:14" ht="11.45" customHeight="1">
      <c r="A8" s="212"/>
      <c r="B8" s="213"/>
      <c r="C8" s="213"/>
      <c r="D8" s="217"/>
      <c r="E8" s="217"/>
      <c r="F8" s="217"/>
      <c r="G8" s="216"/>
      <c r="H8" s="212"/>
      <c r="I8" s="217"/>
      <c r="J8" s="217"/>
      <c r="K8" s="217"/>
      <c r="L8" s="217"/>
      <c r="M8" s="217"/>
      <c r="N8" s="216"/>
    </row>
    <row r="9" spans="1:14" ht="11.45" customHeight="1">
      <c r="A9" s="212"/>
      <c r="B9" s="213"/>
      <c r="C9" s="265"/>
      <c r="D9" s="268"/>
      <c r="E9" s="268"/>
      <c r="F9" s="268"/>
      <c r="G9" s="269"/>
      <c r="H9" s="270"/>
      <c r="I9" s="268"/>
      <c r="J9" s="268"/>
      <c r="K9" s="268"/>
      <c r="L9" s="268"/>
      <c r="M9" s="268"/>
      <c r="N9" s="216"/>
    </row>
    <row r="10" spans="1:14" ht="11.45" customHeight="1">
      <c r="A10" s="212"/>
      <c r="B10" s="213"/>
      <c r="C10" s="265"/>
      <c r="D10" s="268"/>
      <c r="E10" s="268"/>
      <c r="F10" s="268"/>
      <c r="G10" s="269"/>
      <c r="H10" s="270"/>
      <c r="I10" s="268"/>
      <c r="J10" s="268"/>
      <c r="K10" s="268"/>
      <c r="L10" s="268"/>
      <c r="M10" s="268"/>
      <c r="N10" s="216"/>
    </row>
    <row r="11" spans="1:14" ht="11.45" customHeight="1">
      <c r="A11" s="212"/>
      <c r="B11" s="213"/>
      <c r="C11" s="265"/>
      <c r="D11" s="268"/>
      <c r="E11" s="268"/>
      <c r="F11" s="268"/>
      <c r="G11" s="269"/>
      <c r="H11" s="270"/>
      <c r="I11" s="268"/>
      <c r="J11" s="268"/>
      <c r="K11" s="268"/>
      <c r="L11" s="268"/>
      <c r="M11" s="268"/>
      <c r="N11" s="216"/>
    </row>
    <row r="12" spans="1:14" ht="11.45" customHeight="1">
      <c r="A12" s="212"/>
      <c r="B12" s="213"/>
      <c r="C12" s="265"/>
      <c r="D12" s="268"/>
      <c r="E12" s="268"/>
      <c r="F12" s="268"/>
      <c r="G12" s="269"/>
      <c r="H12" s="270"/>
      <c r="I12" s="268"/>
      <c r="J12" s="268"/>
      <c r="K12" s="268"/>
      <c r="L12" s="268"/>
      <c r="M12" s="268"/>
      <c r="N12" s="216"/>
    </row>
    <row r="13" spans="1:14" ht="11.45" customHeight="1">
      <c r="A13" s="212"/>
      <c r="B13" s="213"/>
      <c r="C13" s="265"/>
      <c r="D13" s="268"/>
      <c r="E13" s="268"/>
      <c r="F13" s="268"/>
      <c r="G13" s="269"/>
      <c r="H13" s="270"/>
      <c r="I13" s="268"/>
      <c r="J13" s="268"/>
      <c r="K13" s="268"/>
      <c r="L13" s="268"/>
      <c r="M13" s="268"/>
      <c r="N13" s="216"/>
    </row>
    <row r="14" spans="1:14" ht="11.45" customHeight="1">
      <c r="A14" s="212"/>
      <c r="B14" s="213"/>
      <c r="C14" s="265"/>
      <c r="D14" s="268"/>
      <c r="E14" s="268"/>
      <c r="F14" s="268"/>
      <c r="G14" s="269"/>
      <c r="H14" s="270"/>
      <c r="I14" s="268"/>
      <c r="J14" s="268"/>
      <c r="K14" s="268"/>
      <c r="L14" s="268"/>
      <c r="M14" s="268"/>
      <c r="N14" s="216"/>
    </row>
    <row r="15" spans="1:14" ht="11.45" customHeight="1">
      <c r="A15" s="212"/>
      <c r="B15" s="213"/>
      <c r="C15" s="265"/>
      <c r="D15" s="268"/>
      <c r="E15" s="268"/>
      <c r="F15" s="268"/>
      <c r="G15" s="269"/>
      <c r="H15" s="270"/>
      <c r="I15" s="268"/>
      <c r="J15" s="268"/>
      <c r="K15" s="268"/>
      <c r="L15" s="268"/>
      <c r="M15" s="268"/>
      <c r="N15" s="216"/>
    </row>
    <row r="16" spans="1:14" ht="11.45" customHeight="1">
      <c r="A16" s="212"/>
      <c r="B16" s="213"/>
      <c r="C16" s="265"/>
      <c r="D16" s="268"/>
      <c r="E16" s="268"/>
      <c r="F16" s="268"/>
      <c r="G16" s="269"/>
      <c r="H16" s="270"/>
      <c r="I16" s="268"/>
      <c r="J16" s="268"/>
      <c r="K16" s="268"/>
      <c r="L16" s="268"/>
      <c r="M16" s="268"/>
      <c r="N16" s="216"/>
    </row>
    <row r="17" spans="1:29" ht="11.45" customHeight="1">
      <c r="A17" s="212"/>
      <c r="B17" s="213"/>
      <c r="C17" s="265"/>
      <c r="D17" s="145">
        <v>11</v>
      </c>
      <c r="E17" s="145">
        <v>12</v>
      </c>
      <c r="F17" s="145" t="s">
        <v>101</v>
      </c>
      <c r="G17" s="146" t="s">
        <v>102</v>
      </c>
      <c r="H17" s="147">
        <v>3</v>
      </c>
      <c r="I17" s="145" t="s">
        <v>105</v>
      </c>
      <c r="J17" s="145">
        <v>36</v>
      </c>
      <c r="K17" s="145">
        <v>4</v>
      </c>
      <c r="L17" s="145" t="s">
        <v>106</v>
      </c>
      <c r="M17" s="145" t="s">
        <v>115</v>
      </c>
      <c r="N17" s="141">
        <v>6</v>
      </c>
    </row>
    <row r="18" spans="1:29" s="83" customFormat="1" ht="11.45" customHeight="1">
      <c r="A18" s="64">
        <v>1</v>
      </c>
      <c r="B18" s="65">
        <v>2</v>
      </c>
      <c r="C18" s="142">
        <v>3</v>
      </c>
      <c r="D18" s="142">
        <v>4</v>
      </c>
      <c r="E18" s="142">
        <v>5</v>
      </c>
      <c r="F18" s="142">
        <v>6</v>
      </c>
      <c r="G18" s="143">
        <v>7</v>
      </c>
      <c r="H18" s="148">
        <v>8</v>
      </c>
      <c r="I18" s="142">
        <v>9</v>
      </c>
      <c r="J18" s="142">
        <v>10</v>
      </c>
      <c r="K18" s="142">
        <v>11</v>
      </c>
      <c r="L18" s="142">
        <v>12</v>
      </c>
      <c r="M18" s="142">
        <v>13</v>
      </c>
      <c r="N18" s="67">
        <v>14</v>
      </c>
    </row>
    <row r="19" spans="1:29" s="71" customFormat="1" ht="20.100000000000001" customHeight="1">
      <c r="A19" s="88"/>
      <c r="B19" s="84"/>
      <c r="C19" s="263" t="s">
        <v>969</v>
      </c>
      <c r="D19" s="264"/>
      <c r="E19" s="264"/>
      <c r="F19" s="264"/>
      <c r="G19" s="264"/>
      <c r="H19" s="264" t="s">
        <v>969</v>
      </c>
      <c r="I19" s="264"/>
      <c r="J19" s="264"/>
      <c r="K19" s="264"/>
      <c r="L19" s="264"/>
      <c r="M19" s="264"/>
      <c r="N19" s="264"/>
      <c r="O19" s="85"/>
      <c r="P19" s="85"/>
      <c r="Q19" s="85"/>
      <c r="R19" s="85"/>
      <c r="S19" s="85"/>
      <c r="T19" s="85"/>
      <c r="U19" s="85"/>
      <c r="V19" s="85"/>
      <c r="W19" s="85"/>
      <c r="X19" s="85"/>
      <c r="Y19" s="85"/>
      <c r="Z19" s="85"/>
      <c r="AA19" s="85"/>
      <c r="AB19" s="85"/>
      <c r="AC19" s="85"/>
    </row>
    <row r="20" spans="1:29" s="71" customFormat="1" ht="11.1" customHeight="1">
      <c r="A20" s="69">
        <f>IF(B20&lt;&gt;"",COUNTA($B$20:B20),"")</f>
        <v>1</v>
      </c>
      <c r="B20" s="78" t="s">
        <v>70</v>
      </c>
      <c r="C20" s="161">
        <v>37444</v>
      </c>
      <c r="D20" s="161">
        <v>12871</v>
      </c>
      <c r="E20" s="161">
        <v>8215</v>
      </c>
      <c r="F20" s="161">
        <v>1850</v>
      </c>
      <c r="G20" s="161">
        <v>5268</v>
      </c>
      <c r="H20" s="161">
        <v>557</v>
      </c>
      <c r="I20" s="161">
        <v>510</v>
      </c>
      <c r="J20" s="161">
        <v>47</v>
      </c>
      <c r="K20" s="161">
        <v>732</v>
      </c>
      <c r="L20" s="161">
        <v>4823</v>
      </c>
      <c r="M20" s="161">
        <v>3129</v>
      </c>
      <c r="N20" s="161" t="s">
        <v>8</v>
      </c>
      <c r="O20" s="85"/>
      <c r="P20" s="85"/>
      <c r="Q20" s="85"/>
      <c r="R20" s="85"/>
      <c r="S20" s="85"/>
      <c r="T20" s="85"/>
      <c r="U20" s="85"/>
      <c r="V20" s="85"/>
      <c r="W20" s="85"/>
      <c r="X20" s="85"/>
      <c r="Y20" s="85"/>
      <c r="Z20" s="85"/>
      <c r="AA20" s="85"/>
      <c r="AB20" s="85"/>
      <c r="AC20" s="85"/>
    </row>
    <row r="21" spans="1:29" s="71" customFormat="1" ht="11.1" customHeight="1">
      <c r="A21" s="69">
        <f>IF(B21&lt;&gt;"",COUNTA($B$20:B21),"")</f>
        <v>2</v>
      </c>
      <c r="B21" s="78" t="s">
        <v>71</v>
      </c>
      <c r="C21" s="161">
        <v>26263</v>
      </c>
      <c r="D21" s="161">
        <v>9936</v>
      </c>
      <c r="E21" s="161">
        <v>693</v>
      </c>
      <c r="F21" s="161">
        <v>7025</v>
      </c>
      <c r="G21" s="161">
        <v>1769</v>
      </c>
      <c r="H21" s="161">
        <v>25</v>
      </c>
      <c r="I21" s="161">
        <v>25</v>
      </c>
      <c r="J21" s="161" t="s">
        <v>8</v>
      </c>
      <c r="K21" s="161">
        <v>2343</v>
      </c>
      <c r="L21" s="161">
        <v>2923</v>
      </c>
      <c r="M21" s="161">
        <v>1550</v>
      </c>
      <c r="N21" s="161" t="s">
        <v>8</v>
      </c>
      <c r="O21" s="85"/>
      <c r="P21" s="85"/>
      <c r="Q21" s="85"/>
      <c r="R21" s="85"/>
      <c r="S21" s="85"/>
      <c r="T21" s="85"/>
      <c r="U21" s="85"/>
      <c r="V21" s="85"/>
      <c r="W21" s="85"/>
      <c r="X21" s="85"/>
      <c r="Y21" s="85"/>
      <c r="Z21" s="85"/>
      <c r="AA21" s="85"/>
      <c r="AB21" s="85"/>
      <c r="AC21" s="85"/>
    </row>
    <row r="22" spans="1:29" s="71" customFormat="1" ht="21.6" customHeight="1">
      <c r="A22" s="69">
        <f>IF(B22&lt;&gt;"",COUNTA($B$20:B22),"")</f>
        <v>3</v>
      </c>
      <c r="B22" s="79" t="s">
        <v>628</v>
      </c>
      <c r="C22" s="161" t="s">
        <v>8</v>
      </c>
      <c r="D22" s="161" t="s">
        <v>8</v>
      </c>
      <c r="E22" s="161" t="s">
        <v>8</v>
      </c>
      <c r="F22" s="161" t="s">
        <v>8</v>
      </c>
      <c r="G22" s="161" t="s">
        <v>8</v>
      </c>
      <c r="H22" s="161" t="s">
        <v>8</v>
      </c>
      <c r="I22" s="161" t="s">
        <v>8</v>
      </c>
      <c r="J22" s="161" t="s">
        <v>8</v>
      </c>
      <c r="K22" s="161" t="s">
        <v>8</v>
      </c>
      <c r="L22" s="161" t="s">
        <v>8</v>
      </c>
      <c r="M22" s="161" t="s">
        <v>8</v>
      </c>
      <c r="N22" s="161" t="s">
        <v>8</v>
      </c>
      <c r="O22" s="85"/>
      <c r="P22" s="85"/>
      <c r="Q22" s="85"/>
      <c r="R22" s="85"/>
      <c r="S22" s="85"/>
      <c r="T22" s="85"/>
      <c r="U22" s="85"/>
      <c r="V22" s="85"/>
      <c r="W22" s="85"/>
      <c r="X22" s="85"/>
      <c r="Y22" s="85"/>
      <c r="Z22" s="85"/>
      <c r="AA22" s="85"/>
      <c r="AB22" s="85"/>
      <c r="AC22" s="85"/>
    </row>
    <row r="23" spans="1:29" s="71" customFormat="1" ht="11.1" customHeight="1">
      <c r="A23" s="69">
        <f>IF(B23&lt;&gt;"",COUNTA($B$20:B23),"")</f>
        <v>4</v>
      </c>
      <c r="B23" s="78" t="s">
        <v>72</v>
      </c>
      <c r="C23" s="161">
        <v>1776</v>
      </c>
      <c r="D23" s="161" t="s">
        <v>8</v>
      </c>
      <c r="E23" s="161" t="s">
        <v>8</v>
      </c>
      <c r="F23" s="161" t="s">
        <v>8</v>
      </c>
      <c r="G23" s="161">
        <v>1</v>
      </c>
      <c r="H23" s="161" t="s">
        <v>8</v>
      </c>
      <c r="I23" s="161" t="s">
        <v>8</v>
      </c>
      <c r="J23" s="161" t="s">
        <v>8</v>
      </c>
      <c r="K23" s="161" t="s">
        <v>8</v>
      </c>
      <c r="L23" s="161" t="s">
        <v>8</v>
      </c>
      <c r="M23" s="161" t="s">
        <v>8</v>
      </c>
      <c r="N23" s="161">
        <v>1775</v>
      </c>
      <c r="O23" s="85"/>
      <c r="P23" s="85"/>
      <c r="Q23" s="85"/>
      <c r="R23" s="85"/>
      <c r="S23" s="85"/>
      <c r="T23" s="85"/>
      <c r="U23" s="85"/>
      <c r="V23" s="85"/>
      <c r="W23" s="85"/>
      <c r="X23" s="85"/>
      <c r="Y23" s="85"/>
      <c r="Z23" s="85"/>
      <c r="AA23" s="85"/>
      <c r="AB23" s="85"/>
      <c r="AC23" s="85"/>
    </row>
    <row r="24" spans="1:29" s="71" customFormat="1" ht="11.1" customHeight="1">
      <c r="A24" s="69">
        <f>IF(B24&lt;&gt;"",COUNTA($B$20:B24),"")</f>
        <v>5</v>
      </c>
      <c r="B24" s="78" t="s">
        <v>73</v>
      </c>
      <c r="C24" s="161">
        <v>62115</v>
      </c>
      <c r="D24" s="161">
        <v>1682</v>
      </c>
      <c r="E24" s="161">
        <v>716</v>
      </c>
      <c r="F24" s="161">
        <v>1119</v>
      </c>
      <c r="G24" s="161">
        <v>16608</v>
      </c>
      <c r="H24" s="161">
        <v>8336</v>
      </c>
      <c r="I24" s="161">
        <v>270</v>
      </c>
      <c r="J24" s="161">
        <v>8066</v>
      </c>
      <c r="K24" s="161">
        <v>399</v>
      </c>
      <c r="L24" s="161">
        <v>2683</v>
      </c>
      <c r="M24" s="161">
        <v>368</v>
      </c>
      <c r="N24" s="161">
        <v>30205</v>
      </c>
      <c r="O24" s="85"/>
      <c r="P24" s="85"/>
      <c r="Q24" s="85"/>
      <c r="R24" s="85"/>
      <c r="S24" s="85"/>
      <c r="T24" s="85"/>
      <c r="U24" s="85"/>
      <c r="V24" s="85"/>
      <c r="W24" s="85"/>
      <c r="X24" s="85"/>
      <c r="Y24" s="85"/>
      <c r="Z24" s="85"/>
      <c r="AA24" s="85"/>
      <c r="AB24" s="85"/>
      <c r="AC24" s="85"/>
    </row>
    <row r="25" spans="1:29" s="71" customFormat="1" ht="11.1" customHeight="1">
      <c r="A25" s="69">
        <f>IF(B25&lt;&gt;"",COUNTA($B$20:B25),"")</f>
        <v>6</v>
      </c>
      <c r="B25" s="78" t="s">
        <v>74</v>
      </c>
      <c r="C25" s="161">
        <v>3639</v>
      </c>
      <c r="D25" s="161">
        <v>34</v>
      </c>
      <c r="E25" s="161">
        <v>109</v>
      </c>
      <c r="F25" s="161">
        <v>3101</v>
      </c>
      <c r="G25" s="161">
        <v>5</v>
      </c>
      <c r="H25" s="161">
        <v>33</v>
      </c>
      <c r="I25" s="161">
        <v>33</v>
      </c>
      <c r="J25" s="161" t="s">
        <v>8</v>
      </c>
      <c r="K25" s="161" t="s">
        <v>8</v>
      </c>
      <c r="L25" s="161">
        <v>28</v>
      </c>
      <c r="M25" s="161">
        <v>330</v>
      </c>
      <c r="N25" s="161" t="s">
        <v>8</v>
      </c>
      <c r="O25" s="85"/>
      <c r="P25" s="85"/>
      <c r="Q25" s="85"/>
      <c r="R25" s="85"/>
      <c r="S25" s="85"/>
      <c r="T25" s="85"/>
      <c r="U25" s="85"/>
      <c r="V25" s="85"/>
      <c r="W25" s="85"/>
      <c r="X25" s="85"/>
      <c r="Y25" s="85"/>
      <c r="Z25" s="85"/>
      <c r="AA25" s="85"/>
      <c r="AB25" s="85"/>
      <c r="AC25" s="85"/>
    </row>
    <row r="26" spans="1:29" s="71" customFormat="1" ht="19.149999999999999" customHeight="1">
      <c r="A26" s="70">
        <f>IF(B26&lt;&gt;"",COUNTA($B$20:B26),"")</f>
        <v>7</v>
      </c>
      <c r="B26" s="80" t="s">
        <v>75</v>
      </c>
      <c r="C26" s="162">
        <v>123959</v>
      </c>
      <c r="D26" s="162">
        <v>24454</v>
      </c>
      <c r="E26" s="162">
        <v>9516</v>
      </c>
      <c r="F26" s="162">
        <v>6893</v>
      </c>
      <c r="G26" s="162">
        <v>23640</v>
      </c>
      <c r="H26" s="162">
        <v>8884</v>
      </c>
      <c r="I26" s="162">
        <v>772</v>
      </c>
      <c r="J26" s="162">
        <v>8113</v>
      </c>
      <c r="K26" s="162">
        <v>3474</v>
      </c>
      <c r="L26" s="162">
        <v>10402</v>
      </c>
      <c r="M26" s="162">
        <v>4717</v>
      </c>
      <c r="N26" s="162">
        <v>31980</v>
      </c>
      <c r="O26" s="85"/>
      <c r="P26" s="85"/>
      <c r="Q26" s="85"/>
      <c r="R26" s="85"/>
      <c r="S26" s="85"/>
      <c r="T26" s="85"/>
      <c r="U26" s="85"/>
      <c r="V26" s="85"/>
      <c r="W26" s="85"/>
      <c r="X26" s="85"/>
      <c r="Y26" s="85"/>
      <c r="Z26" s="85"/>
      <c r="AA26" s="85"/>
      <c r="AB26" s="85"/>
      <c r="AC26" s="85"/>
    </row>
    <row r="27" spans="1:29" s="71" customFormat="1" ht="21.6" customHeight="1">
      <c r="A27" s="69">
        <f>IF(B27&lt;&gt;"",COUNTA($B$20:B27),"")</f>
        <v>8</v>
      </c>
      <c r="B27" s="79" t="s">
        <v>76</v>
      </c>
      <c r="C27" s="161">
        <v>42740</v>
      </c>
      <c r="D27" s="161">
        <v>19299</v>
      </c>
      <c r="E27" s="161">
        <v>394</v>
      </c>
      <c r="F27" s="161">
        <v>13938</v>
      </c>
      <c r="G27" s="161">
        <v>316</v>
      </c>
      <c r="H27" s="161" t="s">
        <v>8</v>
      </c>
      <c r="I27" s="161" t="s">
        <v>8</v>
      </c>
      <c r="J27" s="161" t="s">
        <v>8</v>
      </c>
      <c r="K27" s="161">
        <v>209</v>
      </c>
      <c r="L27" s="161">
        <v>6434</v>
      </c>
      <c r="M27" s="161">
        <v>2151</v>
      </c>
      <c r="N27" s="161" t="s">
        <v>8</v>
      </c>
      <c r="O27" s="85"/>
      <c r="P27" s="85"/>
      <c r="Q27" s="85"/>
      <c r="R27" s="85"/>
      <c r="S27" s="85"/>
      <c r="T27" s="85"/>
      <c r="U27" s="85"/>
      <c r="V27" s="85"/>
      <c r="W27" s="85"/>
      <c r="X27" s="85"/>
      <c r="Y27" s="85"/>
      <c r="Z27" s="85"/>
      <c r="AA27" s="85"/>
      <c r="AB27" s="85"/>
      <c r="AC27" s="85"/>
    </row>
    <row r="28" spans="1:29" s="71" customFormat="1" ht="11.1" customHeight="1">
      <c r="A28" s="69">
        <f>IF(B28&lt;&gt;"",COUNTA($B$20:B28),"")</f>
        <v>9</v>
      </c>
      <c r="B28" s="78" t="s">
        <v>77</v>
      </c>
      <c r="C28" s="161">
        <v>20223</v>
      </c>
      <c r="D28" s="161">
        <v>1037</v>
      </c>
      <c r="E28" s="161" t="s">
        <v>8</v>
      </c>
      <c r="F28" s="161">
        <v>13059</v>
      </c>
      <c r="G28" s="161">
        <v>187</v>
      </c>
      <c r="H28" s="161" t="s">
        <v>8</v>
      </c>
      <c r="I28" s="161" t="s">
        <v>8</v>
      </c>
      <c r="J28" s="161" t="s">
        <v>8</v>
      </c>
      <c r="K28" s="161">
        <v>122</v>
      </c>
      <c r="L28" s="161">
        <v>3882</v>
      </c>
      <c r="M28" s="161">
        <v>1935</v>
      </c>
      <c r="N28" s="161" t="s">
        <v>8</v>
      </c>
      <c r="O28" s="85"/>
      <c r="P28" s="85"/>
      <c r="Q28" s="85"/>
      <c r="R28" s="85"/>
      <c r="S28" s="85"/>
      <c r="T28" s="85"/>
      <c r="U28" s="85"/>
      <c r="V28" s="85"/>
      <c r="W28" s="85"/>
      <c r="X28" s="85"/>
      <c r="Y28" s="85"/>
      <c r="Z28" s="85"/>
      <c r="AA28" s="85"/>
      <c r="AB28" s="85"/>
      <c r="AC28" s="85"/>
    </row>
    <row r="29" spans="1:29" s="71" customFormat="1" ht="11.1" customHeight="1">
      <c r="A29" s="69">
        <f>IF(B29&lt;&gt;"",COUNTA($B$20:B29),"")</f>
        <v>10</v>
      </c>
      <c r="B29" s="78" t="s">
        <v>78</v>
      </c>
      <c r="C29" s="161" t="s">
        <v>8</v>
      </c>
      <c r="D29" s="161" t="s">
        <v>8</v>
      </c>
      <c r="E29" s="161" t="s">
        <v>8</v>
      </c>
      <c r="F29" s="161" t="s">
        <v>8</v>
      </c>
      <c r="G29" s="161" t="s">
        <v>8</v>
      </c>
      <c r="H29" s="161" t="s">
        <v>8</v>
      </c>
      <c r="I29" s="161" t="s">
        <v>8</v>
      </c>
      <c r="J29" s="161" t="s">
        <v>8</v>
      </c>
      <c r="K29" s="161" t="s">
        <v>8</v>
      </c>
      <c r="L29" s="161" t="s">
        <v>8</v>
      </c>
      <c r="M29" s="161" t="s">
        <v>8</v>
      </c>
      <c r="N29" s="161" t="s">
        <v>8</v>
      </c>
      <c r="O29" s="85"/>
      <c r="P29" s="85"/>
      <c r="Q29" s="85"/>
      <c r="R29" s="85"/>
      <c r="S29" s="85"/>
      <c r="T29" s="85"/>
      <c r="U29" s="85"/>
      <c r="V29" s="85"/>
      <c r="W29" s="85"/>
      <c r="X29" s="85"/>
      <c r="Y29" s="85"/>
      <c r="Z29" s="85"/>
      <c r="AA29" s="85"/>
      <c r="AB29" s="85"/>
      <c r="AC29" s="85"/>
    </row>
    <row r="30" spans="1:29" s="71" customFormat="1" ht="11.1" customHeight="1">
      <c r="A30" s="69">
        <f>IF(B30&lt;&gt;"",COUNTA($B$20:B30),"")</f>
        <v>11</v>
      </c>
      <c r="B30" s="78" t="s">
        <v>79</v>
      </c>
      <c r="C30" s="161">
        <v>34</v>
      </c>
      <c r="D30" s="161" t="s">
        <v>8</v>
      </c>
      <c r="E30" s="161" t="s">
        <v>8</v>
      </c>
      <c r="F30" s="161" t="s">
        <v>8</v>
      </c>
      <c r="G30" s="161">
        <v>34</v>
      </c>
      <c r="H30" s="161" t="s">
        <v>8</v>
      </c>
      <c r="I30" s="161" t="s">
        <v>8</v>
      </c>
      <c r="J30" s="161" t="s">
        <v>8</v>
      </c>
      <c r="K30" s="161" t="s">
        <v>8</v>
      </c>
      <c r="L30" s="161" t="s">
        <v>8</v>
      </c>
      <c r="M30" s="161" t="s">
        <v>8</v>
      </c>
      <c r="N30" s="161" t="s">
        <v>8</v>
      </c>
      <c r="O30" s="85"/>
      <c r="P30" s="85"/>
      <c r="Q30" s="85"/>
      <c r="R30" s="85"/>
      <c r="S30" s="85"/>
      <c r="T30" s="85"/>
      <c r="U30" s="85"/>
      <c r="V30" s="85"/>
      <c r="W30" s="85"/>
      <c r="X30" s="85"/>
      <c r="Y30" s="85"/>
      <c r="Z30" s="85"/>
      <c r="AA30" s="85"/>
      <c r="AB30" s="85"/>
      <c r="AC30" s="85"/>
    </row>
    <row r="31" spans="1:29" s="71" customFormat="1" ht="11.1" customHeight="1">
      <c r="A31" s="69">
        <f>IF(B31&lt;&gt;"",COUNTA($B$20:B31),"")</f>
        <v>12</v>
      </c>
      <c r="B31" s="78" t="s">
        <v>74</v>
      </c>
      <c r="C31" s="161" t="s">
        <v>8</v>
      </c>
      <c r="D31" s="161" t="s">
        <v>8</v>
      </c>
      <c r="E31" s="161" t="s">
        <v>8</v>
      </c>
      <c r="F31" s="161" t="s">
        <v>8</v>
      </c>
      <c r="G31" s="161" t="s">
        <v>8</v>
      </c>
      <c r="H31" s="161" t="s">
        <v>8</v>
      </c>
      <c r="I31" s="161" t="s">
        <v>8</v>
      </c>
      <c r="J31" s="161" t="s">
        <v>8</v>
      </c>
      <c r="K31" s="161" t="s">
        <v>8</v>
      </c>
      <c r="L31" s="161" t="s">
        <v>8</v>
      </c>
      <c r="M31" s="161" t="s">
        <v>8</v>
      </c>
      <c r="N31" s="161" t="s">
        <v>8</v>
      </c>
      <c r="O31" s="85"/>
      <c r="P31" s="85"/>
      <c r="Q31" s="85"/>
      <c r="R31" s="85"/>
      <c r="S31" s="85"/>
      <c r="T31" s="85"/>
      <c r="U31" s="85"/>
      <c r="V31" s="85"/>
      <c r="W31" s="85"/>
      <c r="X31" s="85"/>
      <c r="Y31" s="85"/>
      <c r="Z31" s="85"/>
      <c r="AA31" s="85"/>
      <c r="AB31" s="85"/>
      <c r="AC31" s="85"/>
    </row>
    <row r="32" spans="1:29" s="71" customFormat="1" ht="19.149999999999999" customHeight="1">
      <c r="A32" s="70">
        <f>IF(B32&lt;&gt;"",COUNTA($B$20:B32),"")</f>
        <v>13</v>
      </c>
      <c r="B32" s="80" t="s">
        <v>80</v>
      </c>
      <c r="C32" s="162">
        <v>42774</v>
      </c>
      <c r="D32" s="162">
        <v>19299</v>
      </c>
      <c r="E32" s="162">
        <v>394</v>
      </c>
      <c r="F32" s="162">
        <v>13938</v>
      </c>
      <c r="G32" s="162">
        <v>350</v>
      </c>
      <c r="H32" s="162" t="s">
        <v>8</v>
      </c>
      <c r="I32" s="162" t="s">
        <v>8</v>
      </c>
      <c r="J32" s="162" t="s">
        <v>8</v>
      </c>
      <c r="K32" s="162">
        <v>209</v>
      </c>
      <c r="L32" s="162">
        <v>6434</v>
      </c>
      <c r="M32" s="162">
        <v>2151</v>
      </c>
      <c r="N32" s="162" t="s">
        <v>8</v>
      </c>
      <c r="O32" s="85"/>
      <c r="P32" s="85"/>
      <c r="Q32" s="85"/>
      <c r="R32" s="85"/>
      <c r="S32" s="85"/>
      <c r="T32" s="85"/>
      <c r="U32" s="85"/>
      <c r="V32" s="85"/>
      <c r="W32" s="85"/>
      <c r="X32" s="85"/>
      <c r="Y32" s="85"/>
      <c r="Z32" s="85"/>
      <c r="AA32" s="85"/>
      <c r="AB32" s="85"/>
      <c r="AC32" s="85"/>
    </row>
    <row r="33" spans="1:29" s="71" customFormat="1" ht="19.149999999999999" customHeight="1">
      <c r="A33" s="70">
        <f>IF(B33&lt;&gt;"",COUNTA($B$20:B33),"")</f>
        <v>14</v>
      </c>
      <c r="B33" s="80" t="s">
        <v>81</v>
      </c>
      <c r="C33" s="162">
        <v>166733</v>
      </c>
      <c r="D33" s="162">
        <v>43752</v>
      </c>
      <c r="E33" s="162">
        <v>9910</v>
      </c>
      <c r="F33" s="162">
        <v>20830</v>
      </c>
      <c r="G33" s="162">
        <v>23990</v>
      </c>
      <c r="H33" s="162">
        <v>8884</v>
      </c>
      <c r="I33" s="162">
        <v>772</v>
      </c>
      <c r="J33" s="162">
        <v>8113</v>
      </c>
      <c r="K33" s="162">
        <v>3683</v>
      </c>
      <c r="L33" s="162">
        <v>16835</v>
      </c>
      <c r="M33" s="162">
        <v>6869</v>
      </c>
      <c r="N33" s="162">
        <v>31980</v>
      </c>
      <c r="O33" s="85"/>
      <c r="P33" s="85"/>
      <c r="Q33" s="85"/>
      <c r="R33" s="85"/>
      <c r="S33" s="85"/>
      <c r="T33" s="85"/>
      <c r="U33" s="85"/>
      <c r="V33" s="85"/>
      <c r="W33" s="85"/>
      <c r="X33" s="85"/>
      <c r="Y33" s="85"/>
      <c r="Z33" s="85"/>
      <c r="AA33" s="85"/>
      <c r="AB33" s="85"/>
      <c r="AC33" s="85"/>
    </row>
    <row r="34" spans="1:29" s="71" customFormat="1" ht="11.1" customHeight="1">
      <c r="A34" s="69">
        <f>IF(B34&lt;&gt;"",COUNTA($B$20:B34),"")</f>
        <v>15</v>
      </c>
      <c r="B34" s="78" t="s">
        <v>82</v>
      </c>
      <c r="C34" s="161">
        <v>53241</v>
      </c>
      <c r="D34" s="161" t="s">
        <v>8</v>
      </c>
      <c r="E34" s="161" t="s">
        <v>8</v>
      </c>
      <c r="F34" s="161" t="s">
        <v>8</v>
      </c>
      <c r="G34" s="161" t="s">
        <v>8</v>
      </c>
      <c r="H34" s="161" t="s">
        <v>8</v>
      </c>
      <c r="I34" s="161" t="s">
        <v>8</v>
      </c>
      <c r="J34" s="161" t="s">
        <v>8</v>
      </c>
      <c r="K34" s="161" t="s">
        <v>8</v>
      </c>
      <c r="L34" s="161" t="s">
        <v>8</v>
      </c>
      <c r="M34" s="161" t="s">
        <v>8</v>
      </c>
      <c r="N34" s="161">
        <v>53241</v>
      </c>
      <c r="O34" s="85"/>
      <c r="P34" s="85"/>
      <c r="Q34" s="85"/>
      <c r="R34" s="85"/>
      <c r="S34" s="85"/>
      <c r="T34" s="85"/>
      <c r="U34" s="85"/>
      <c r="V34" s="85"/>
      <c r="W34" s="85"/>
      <c r="X34" s="85"/>
      <c r="Y34" s="85"/>
      <c r="Z34" s="85"/>
      <c r="AA34" s="85"/>
      <c r="AB34" s="85"/>
      <c r="AC34" s="85"/>
    </row>
    <row r="35" spans="1:29" s="71" customFormat="1" ht="11.1" customHeight="1">
      <c r="A35" s="69">
        <f>IF(B35&lt;&gt;"",COUNTA($B$20:B35),"")</f>
        <v>16</v>
      </c>
      <c r="B35" s="78" t="s">
        <v>83</v>
      </c>
      <c r="C35" s="161">
        <v>17986</v>
      </c>
      <c r="D35" s="161" t="s">
        <v>8</v>
      </c>
      <c r="E35" s="161" t="s">
        <v>8</v>
      </c>
      <c r="F35" s="161" t="s">
        <v>8</v>
      </c>
      <c r="G35" s="161" t="s">
        <v>8</v>
      </c>
      <c r="H35" s="161" t="s">
        <v>8</v>
      </c>
      <c r="I35" s="161" t="s">
        <v>8</v>
      </c>
      <c r="J35" s="161" t="s">
        <v>8</v>
      </c>
      <c r="K35" s="161" t="s">
        <v>8</v>
      </c>
      <c r="L35" s="161" t="s">
        <v>8</v>
      </c>
      <c r="M35" s="161" t="s">
        <v>8</v>
      </c>
      <c r="N35" s="161">
        <v>17986</v>
      </c>
      <c r="O35" s="85"/>
      <c r="P35" s="85"/>
      <c r="Q35" s="85"/>
      <c r="R35" s="85"/>
      <c r="S35" s="85"/>
      <c r="T35" s="85"/>
      <c r="U35" s="85"/>
      <c r="V35" s="85"/>
      <c r="W35" s="85"/>
      <c r="X35" s="85"/>
      <c r="Y35" s="85"/>
      <c r="Z35" s="85"/>
      <c r="AA35" s="85"/>
      <c r="AB35" s="85"/>
      <c r="AC35" s="85"/>
    </row>
    <row r="36" spans="1:29" s="71" customFormat="1" ht="11.1" customHeight="1">
      <c r="A36" s="69">
        <f>IF(B36&lt;&gt;"",COUNTA($B$20:B36),"")</f>
        <v>17</v>
      </c>
      <c r="B36" s="78" t="s">
        <v>99</v>
      </c>
      <c r="C36" s="161">
        <v>22463</v>
      </c>
      <c r="D36" s="161" t="s">
        <v>8</v>
      </c>
      <c r="E36" s="161" t="s">
        <v>8</v>
      </c>
      <c r="F36" s="161" t="s">
        <v>8</v>
      </c>
      <c r="G36" s="161" t="s">
        <v>8</v>
      </c>
      <c r="H36" s="161" t="s">
        <v>8</v>
      </c>
      <c r="I36" s="161" t="s">
        <v>8</v>
      </c>
      <c r="J36" s="161" t="s">
        <v>8</v>
      </c>
      <c r="K36" s="161" t="s">
        <v>8</v>
      </c>
      <c r="L36" s="161" t="s">
        <v>8</v>
      </c>
      <c r="M36" s="161" t="s">
        <v>8</v>
      </c>
      <c r="N36" s="161">
        <v>22463</v>
      </c>
      <c r="O36" s="85"/>
      <c r="P36" s="85"/>
      <c r="Q36" s="85"/>
      <c r="R36" s="85"/>
      <c r="S36" s="85"/>
      <c r="T36" s="85"/>
      <c r="U36" s="85"/>
      <c r="V36" s="85"/>
      <c r="W36" s="85"/>
      <c r="X36" s="85"/>
      <c r="Y36" s="85"/>
      <c r="Z36" s="85"/>
      <c r="AA36" s="85"/>
      <c r="AB36" s="85"/>
      <c r="AC36" s="85"/>
    </row>
    <row r="37" spans="1:29" s="71" customFormat="1" ht="11.1" customHeight="1">
      <c r="A37" s="69">
        <f>IF(B37&lt;&gt;"",COUNTA($B$20:B37),"")</f>
        <v>18</v>
      </c>
      <c r="B37" s="78" t="s">
        <v>100</v>
      </c>
      <c r="C37" s="161">
        <v>7406</v>
      </c>
      <c r="D37" s="161" t="s">
        <v>8</v>
      </c>
      <c r="E37" s="161" t="s">
        <v>8</v>
      </c>
      <c r="F37" s="161" t="s">
        <v>8</v>
      </c>
      <c r="G37" s="161" t="s">
        <v>8</v>
      </c>
      <c r="H37" s="161" t="s">
        <v>8</v>
      </c>
      <c r="I37" s="161" t="s">
        <v>8</v>
      </c>
      <c r="J37" s="161" t="s">
        <v>8</v>
      </c>
      <c r="K37" s="161" t="s">
        <v>8</v>
      </c>
      <c r="L37" s="161" t="s">
        <v>8</v>
      </c>
      <c r="M37" s="161" t="s">
        <v>8</v>
      </c>
      <c r="N37" s="161">
        <v>7406</v>
      </c>
      <c r="O37" s="85"/>
      <c r="P37" s="85"/>
      <c r="Q37" s="85"/>
      <c r="R37" s="85"/>
      <c r="S37" s="85"/>
      <c r="T37" s="85"/>
      <c r="U37" s="85"/>
      <c r="V37" s="85"/>
      <c r="W37" s="85"/>
      <c r="X37" s="85"/>
      <c r="Y37" s="85"/>
      <c r="Z37" s="85"/>
      <c r="AA37" s="85"/>
      <c r="AB37" s="85"/>
      <c r="AC37" s="85"/>
    </row>
    <row r="38" spans="1:29" s="71" customFormat="1" ht="11.1" customHeight="1">
      <c r="A38" s="69">
        <f>IF(B38&lt;&gt;"",COUNTA($B$20:B38),"")</f>
        <v>19</v>
      </c>
      <c r="B38" s="78" t="s">
        <v>27</v>
      </c>
      <c r="C38" s="161">
        <v>32993</v>
      </c>
      <c r="D38" s="161" t="s">
        <v>8</v>
      </c>
      <c r="E38" s="161" t="s">
        <v>8</v>
      </c>
      <c r="F38" s="161" t="s">
        <v>8</v>
      </c>
      <c r="G38" s="161" t="s">
        <v>8</v>
      </c>
      <c r="H38" s="161" t="s">
        <v>8</v>
      </c>
      <c r="I38" s="161" t="s">
        <v>8</v>
      </c>
      <c r="J38" s="161" t="s">
        <v>8</v>
      </c>
      <c r="K38" s="161" t="s">
        <v>8</v>
      </c>
      <c r="L38" s="161" t="s">
        <v>8</v>
      </c>
      <c r="M38" s="161" t="s">
        <v>8</v>
      </c>
      <c r="N38" s="161">
        <v>32993</v>
      </c>
      <c r="O38" s="85"/>
      <c r="P38" s="85"/>
      <c r="Q38" s="85"/>
      <c r="R38" s="85"/>
      <c r="S38" s="85"/>
      <c r="T38" s="85"/>
      <c r="U38" s="85"/>
      <c r="V38" s="85"/>
      <c r="W38" s="85"/>
      <c r="X38" s="85"/>
      <c r="Y38" s="85"/>
      <c r="Z38" s="85"/>
      <c r="AA38" s="85"/>
      <c r="AB38" s="85"/>
      <c r="AC38" s="85"/>
    </row>
    <row r="39" spans="1:29" s="71" customFormat="1" ht="21.6" customHeight="1">
      <c r="A39" s="69">
        <f>IF(B39&lt;&gt;"",COUNTA($B$20:B39),"")</f>
        <v>20</v>
      </c>
      <c r="B39" s="79" t="s">
        <v>84</v>
      </c>
      <c r="C39" s="161">
        <v>5895</v>
      </c>
      <c r="D39" s="161" t="s">
        <v>8</v>
      </c>
      <c r="E39" s="161" t="s">
        <v>8</v>
      </c>
      <c r="F39" s="161" t="s">
        <v>8</v>
      </c>
      <c r="G39" s="161" t="s">
        <v>8</v>
      </c>
      <c r="H39" s="161" t="s">
        <v>8</v>
      </c>
      <c r="I39" s="161" t="s">
        <v>8</v>
      </c>
      <c r="J39" s="161" t="s">
        <v>8</v>
      </c>
      <c r="K39" s="161" t="s">
        <v>8</v>
      </c>
      <c r="L39" s="161" t="s">
        <v>8</v>
      </c>
      <c r="M39" s="161" t="s">
        <v>8</v>
      </c>
      <c r="N39" s="161">
        <v>5895</v>
      </c>
      <c r="O39" s="85"/>
      <c r="P39" s="85"/>
      <c r="Q39" s="85"/>
      <c r="R39" s="85"/>
      <c r="S39" s="85"/>
      <c r="T39" s="85"/>
      <c r="U39" s="85"/>
      <c r="V39" s="85"/>
      <c r="W39" s="85"/>
      <c r="X39" s="85"/>
      <c r="Y39" s="85"/>
      <c r="Z39" s="85"/>
      <c r="AA39" s="85"/>
      <c r="AB39" s="85"/>
      <c r="AC39" s="85"/>
    </row>
    <row r="40" spans="1:29" s="71" customFormat="1" ht="21.6" customHeight="1">
      <c r="A40" s="69">
        <f>IF(B40&lt;&gt;"",COUNTA($B$20:B40),"")</f>
        <v>21</v>
      </c>
      <c r="B40" s="79" t="s">
        <v>85</v>
      </c>
      <c r="C40" s="161">
        <v>10627</v>
      </c>
      <c r="D40" s="161" t="s">
        <v>8</v>
      </c>
      <c r="E40" s="161" t="s">
        <v>8</v>
      </c>
      <c r="F40" s="161" t="s">
        <v>8</v>
      </c>
      <c r="G40" s="161">
        <v>10496</v>
      </c>
      <c r="H40" s="161">
        <v>101</v>
      </c>
      <c r="I40" s="161">
        <v>57</v>
      </c>
      <c r="J40" s="161">
        <v>44</v>
      </c>
      <c r="K40" s="161" t="s">
        <v>8</v>
      </c>
      <c r="L40" s="161" t="s">
        <v>8</v>
      </c>
      <c r="M40" s="161">
        <v>30</v>
      </c>
      <c r="N40" s="161" t="s">
        <v>8</v>
      </c>
      <c r="O40" s="85"/>
      <c r="P40" s="85"/>
      <c r="Q40" s="85"/>
      <c r="R40" s="85"/>
      <c r="S40" s="85"/>
      <c r="T40" s="85"/>
      <c r="U40" s="85"/>
      <c r="V40" s="85"/>
      <c r="W40" s="85"/>
      <c r="X40" s="85"/>
      <c r="Y40" s="85"/>
      <c r="Z40" s="85"/>
      <c r="AA40" s="85"/>
      <c r="AB40" s="85"/>
      <c r="AC40" s="85"/>
    </row>
    <row r="41" spans="1:29" s="71" customFormat="1" ht="21.6" customHeight="1">
      <c r="A41" s="69">
        <f>IF(B41&lt;&gt;"",COUNTA($B$20:B41),"")</f>
        <v>22</v>
      </c>
      <c r="B41" s="79" t="s">
        <v>86</v>
      </c>
      <c r="C41" s="161" t="s">
        <v>8</v>
      </c>
      <c r="D41" s="161" t="s">
        <v>8</v>
      </c>
      <c r="E41" s="161" t="s">
        <v>8</v>
      </c>
      <c r="F41" s="161" t="s">
        <v>8</v>
      </c>
      <c r="G41" s="161" t="s">
        <v>8</v>
      </c>
      <c r="H41" s="161" t="s">
        <v>8</v>
      </c>
      <c r="I41" s="161" t="s">
        <v>8</v>
      </c>
      <c r="J41" s="161" t="s">
        <v>8</v>
      </c>
      <c r="K41" s="161" t="s">
        <v>8</v>
      </c>
      <c r="L41" s="161" t="s">
        <v>8</v>
      </c>
      <c r="M41" s="161" t="s">
        <v>8</v>
      </c>
      <c r="N41" s="161" t="s">
        <v>8</v>
      </c>
      <c r="O41" s="85"/>
      <c r="P41" s="85"/>
      <c r="Q41" s="85"/>
      <c r="R41" s="85"/>
      <c r="S41" s="85"/>
      <c r="T41" s="85"/>
      <c r="U41" s="85"/>
      <c r="V41" s="85"/>
      <c r="W41" s="85"/>
      <c r="X41" s="85"/>
      <c r="Y41" s="85"/>
      <c r="Z41" s="85"/>
      <c r="AA41" s="85"/>
      <c r="AB41" s="85"/>
      <c r="AC41" s="85"/>
    </row>
    <row r="42" spans="1:29" s="71" customFormat="1" ht="11.1" customHeight="1">
      <c r="A42" s="69">
        <f>IF(B42&lt;&gt;"",COUNTA($B$20:B42),"")</f>
        <v>23</v>
      </c>
      <c r="B42" s="78" t="s">
        <v>87</v>
      </c>
      <c r="C42" s="161">
        <v>3605</v>
      </c>
      <c r="D42" s="161">
        <v>2</v>
      </c>
      <c r="E42" s="161">
        <v>1361</v>
      </c>
      <c r="F42" s="161">
        <v>299</v>
      </c>
      <c r="G42" s="161">
        <v>276</v>
      </c>
      <c r="H42" s="161" t="s">
        <v>8</v>
      </c>
      <c r="I42" s="161" t="s">
        <v>8</v>
      </c>
      <c r="J42" s="161" t="s">
        <v>8</v>
      </c>
      <c r="K42" s="161" t="s">
        <v>8</v>
      </c>
      <c r="L42" s="161">
        <v>1628</v>
      </c>
      <c r="M42" s="161">
        <v>39</v>
      </c>
      <c r="N42" s="161" t="s">
        <v>8</v>
      </c>
      <c r="O42" s="85"/>
      <c r="P42" s="85"/>
      <c r="Q42" s="85"/>
      <c r="R42" s="85"/>
      <c r="S42" s="85"/>
      <c r="T42" s="85"/>
      <c r="U42" s="85"/>
      <c r="V42" s="85"/>
      <c r="W42" s="85"/>
      <c r="X42" s="85"/>
      <c r="Y42" s="85"/>
      <c r="Z42" s="85"/>
      <c r="AA42" s="85"/>
      <c r="AB42" s="85"/>
      <c r="AC42" s="85"/>
    </row>
    <row r="43" spans="1:29" s="71" customFormat="1" ht="11.1" customHeight="1">
      <c r="A43" s="69">
        <f>IF(B43&lt;&gt;"",COUNTA($B$20:B43),"")</f>
        <v>24</v>
      </c>
      <c r="B43" s="78" t="s">
        <v>88</v>
      </c>
      <c r="C43" s="161">
        <v>25447</v>
      </c>
      <c r="D43" s="161">
        <v>7699</v>
      </c>
      <c r="E43" s="161">
        <v>2186</v>
      </c>
      <c r="F43" s="161">
        <v>3350</v>
      </c>
      <c r="G43" s="161">
        <v>3098</v>
      </c>
      <c r="H43" s="161">
        <v>121</v>
      </c>
      <c r="I43" s="161">
        <v>111</v>
      </c>
      <c r="J43" s="161">
        <v>10</v>
      </c>
      <c r="K43" s="161">
        <v>1059</v>
      </c>
      <c r="L43" s="161">
        <v>653</v>
      </c>
      <c r="M43" s="161">
        <v>7203</v>
      </c>
      <c r="N43" s="161">
        <v>78</v>
      </c>
      <c r="O43" s="85"/>
      <c r="P43" s="85"/>
      <c r="Q43" s="85"/>
      <c r="R43" s="85"/>
      <c r="S43" s="85"/>
      <c r="T43" s="85"/>
      <c r="U43" s="85"/>
      <c r="V43" s="85"/>
      <c r="W43" s="85"/>
      <c r="X43" s="85"/>
      <c r="Y43" s="85"/>
      <c r="Z43" s="85"/>
      <c r="AA43" s="85"/>
      <c r="AB43" s="85"/>
      <c r="AC43" s="85"/>
    </row>
    <row r="44" spans="1:29" s="71" customFormat="1" ht="11.1" customHeight="1">
      <c r="A44" s="69">
        <f>IF(B44&lt;&gt;"",COUNTA($B$20:B44),"")</f>
        <v>25</v>
      </c>
      <c r="B44" s="78" t="s">
        <v>74</v>
      </c>
      <c r="C44" s="161">
        <v>3639</v>
      </c>
      <c r="D44" s="161">
        <v>34</v>
      </c>
      <c r="E44" s="161">
        <v>109</v>
      </c>
      <c r="F44" s="161">
        <v>3101</v>
      </c>
      <c r="G44" s="161">
        <v>5</v>
      </c>
      <c r="H44" s="161">
        <v>33</v>
      </c>
      <c r="I44" s="161">
        <v>33</v>
      </c>
      <c r="J44" s="161" t="s">
        <v>8</v>
      </c>
      <c r="K44" s="161" t="s">
        <v>8</v>
      </c>
      <c r="L44" s="161">
        <v>28</v>
      </c>
      <c r="M44" s="161">
        <v>330</v>
      </c>
      <c r="N44" s="161" t="s">
        <v>8</v>
      </c>
      <c r="O44" s="85"/>
      <c r="P44" s="85"/>
      <c r="Q44" s="85"/>
      <c r="R44" s="85"/>
      <c r="S44" s="85"/>
      <c r="T44" s="85"/>
      <c r="U44" s="85"/>
      <c r="V44" s="85"/>
      <c r="W44" s="85"/>
      <c r="X44" s="85"/>
      <c r="Y44" s="85"/>
      <c r="Z44" s="85"/>
      <c r="AA44" s="85"/>
      <c r="AB44" s="85"/>
      <c r="AC44" s="85"/>
    </row>
    <row r="45" spans="1:29" s="71" customFormat="1" ht="19.149999999999999" customHeight="1">
      <c r="A45" s="70">
        <f>IF(B45&lt;&gt;"",COUNTA($B$20:B45),"")</f>
        <v>26</v>
      </c>
      <c r="B45" s="80" t="s">
        <v>89</v>
      </c>
      <c r="C45" s="162">
        <v>128168</v>
      </c>
      <c r="D45" s="162">
        <v>7666</v>
      </c>
      <c r="E45" s="162">
        <v>3438</v>
      </c>
      <c r="F45" s="162">
        <v>549</v>
      </c>
      <c r="G45" s="162">
        <v>13865</v>
      </c>
      <c r="H45" s="162">
        <v>189</v>
      </c>
      <c r="I45" s="162">
        <v>135</v>
      </c>
      <c r="J45" s="162">
        <v>54</v>
      </c>
      <c r="K45" s="162">
        <v>1059</v>
      </c>
      <c r="L45" s="162">
        <v>2253</v>
      </c>
      <c r="M45" s="162">
        <v>6942</v>
      </c>
      <c r="N45" s="162">
        <v>92207</v>
      </c>
      <c r="O45" s="85"/>
      <c r="P45" s="85"/>
      <c r="Q45" s="85"/>
      <c r="R45" s="85"/>
      <c r="S45" s="85"/>
      <c r="T45" s="85"/>
      <c r="U45" s="85"/>
      <c r="V45" s="85"/>
      <c r="W45" s="85"/>
      <c r="X45" s="85"/>
      <c r="Y45" s="85"/>
      <c r="Z45" s="85"/>
      <c r="AA45" s="85"/>
      <c r="AB45" s="85"/>
      <c r="AC45" s="85"/>
    </row>
    <row r="46" spans="1:29" s="87" customFormat="1" ht="11.1" customHeight="1">
      <c r="A46" s="69">
        <f>IF(B46&lt;&gt;"",COUNTA($B$20:B46),"")</f>
        <v>27</v>
      </c>
      <c r="B46" s="78" t="s">
        <v>90</v>
      </c>
      <c r="C46" s="161">
        <v>11780</v>
      </c>
      <c r="D46" s="161">
        <v>4136</v>
      </c>
      <c r="E46" s="161">
        <v>460</v>
      </c>
      <c r="F46" s="161">
        <v>1963</v>
      </c>
      <c r="G46" s="161">
        <v>10</v>
      </c>
      <c r="H46" s="161" t="s">
        <v>8</v>
      </c>
      <c r="I46" s="161" t="s">
        <v>8</v>
      </c>
      <c r="J46" s="161" t="s">
        <v>8</v>
      </c>
      <c r="K46" s="161" t="s">
        <v>8</v>
      </c>
      <c r="L46" s="161">
        <v>658</v>
      </c>
      <c r="M46" s="161" t="s">
        <v>8</v>
      </c>
      <c r="N46" s="161">
        <v>4552</v>
      </c>
      <c r="O46" s="86"/>
      <c r="P46" s="86"/>
      <c r="Q46" s="86"/>
      <c r="R46" s="86"/>
      <c r="S46" s="86"/>
      <c r="T46" s="86"/>
      <c r="U46" s="86"/>
      <c r="V46" s="86"/>
      <c r="W46" s="86"/>
      <c r="X46" s="86"/>
      <c r="Y46" s="86"/>
      <c r="Z46" s="86"/>
      <c r="AA46" s="86"/>
      <c r="AB46" s="86"/>
      <c r="AC46" s="86"/>
    </row>
    <row r="47" spans="1:29" s="87" customFormat="1" ht="11.1" customHeight="1">
      <c r="A47" s="69">
        <f>IF(B47&lt;&gt;"",COUNTA($B$20:B47),"")</f>
        <v>28</v>
      </c>
      <c r="B47" s="78" t="s">
        <v>91</v>
      </c>
      <c r="C47" s="161" t="s">
        <v>8</v>
      </c>
      <c r="D47" s="161" t="s">
        <v>8</v>
      </c>
      <c r="E47" s="161" t="s">
        <v>8</v>
      </c>
      <c r="F47" s="161" t="s">
        <v>8</v>
      </c>
      <c r="G47" s="161" t="s">
        <v>8</v>
      </c>
      <c r="H47" s="161" t="s">
        <v>8</v>
      </c>
      <c r="I47" s="161" t="s">
        <v>8</v>
      </c>
      <c r="J47" s="161" t="s">
        <v>8</v>
      </c>
      <c r="K47" s="161" t="s">
        <v>8</v>
      </c>
      <c r="L47" s="161" t="s">
        <v>8</v>
      </c>
      <c r="M47" s="161" t="s">
        <v>8</v>
      </c>
      <c r="N47" s="161" t="s">
        <v>8</v>
      </c>
      <c r="O47" s="86"/>
      <c r="P47" s="86"/>
      <c r="Q47" s="86"/>
      <c r="R47" s="86"/>
      <c r="S47" s="86"/>
      <c r="T47" s="86"/>
      <c r="U47" s="86"/>
      <c r="V47" s="86"/>
      <c r="W47" s="86"/>
      <c r="X47" s="86"/>
      <c r="Y47" s="86"/>
      <c r="Z47" s="86"/>
      <c r="AA47" s="86"/>
      <c r="AB47" s="86"/>
      <c r="AC47" s="86"/>
    </row>
    <row r="48" spans="1:29" s="87" customFormat="1" ht="11.1" customHeight="1">
      <c r="A48" s="69">
        <f>IF(B48&lt;&gt;"",COUNTA($B$20:B48),"")</f>
        <v>29</v>
      </c>
      <c r="B48" s="78" t="s">
        <v>92</v>
      </c>
      <c r="C48" s="161">
        <v>14252</v>
      </c>
      <c r="D48" s="161">
        <v>13139</v>
      </c>
      <c r="E48" s="161" t="s">
        <v>8</v>
      </c>
      <c r="F48" s="161" t="s">
        <v>8</v>
      </c>
      <c r="G48" s="161">
        <v>15</v>
      </c>
      <c r="H48" s="161" t="s">
        <v>8</v>
      </c>
      <c r="I48" s="161" t="s">
        <v>8</v>
      </c>
      <c r="J48" s="161" t="s">
        <v>8</v>
      </c>
      <c r="K48" s="161" t="s">
        <v>8</v>
      </c>
      <c r="L48" s="161">
        <v>1095</v>
      </c>
      <c r="M48" s="161" t="s">
        <v>8</v>
      </c>
      <c r="N48" s="161">
        <v>2</v>
      </c>
      <c r="O48" s="86"/>
      <c r="P48" s="86"/>
      <c r="Q48" s="86"/>
      <c r="R48" s="86"/>
      <c r="S48" s="86"/>
      <c r="T48" s="86"/>
      <c r="U48" s="86"/>
      <c r="V48" s="86"/>
      <c r="W48" s="86"/>
      <c r="X48" s="86"/>
      <c r="Y48" s="86"/>
      <c r="Z48" s="86"/>
      <c r="AA48" s="86"/>
      <c r="AB48" s="86"/>
      <c r="AC48" s="86"/>
    </row>
    <row r="49" spans="1:29" s="87" customFormat="1" ht="11.1" customHeight="1">
      <c r="A49" s="69">
        <f>IF(B49&lt;&gt;"",COUNTA($B$20:B49),"")</f>
        <v>30</v>
      </c>
      <c r="B49" s="78" t="s">
        <v>74</v>
      </c>
      <c r="C49" s="161" t="s">
        <v>8</v>
      </c>
      <c r="D49" s="161" t="s">
        <v>8</v>
      </c>
      <c r="E49" s="161" t="s">
        <v>8</v>
      </c>
      <c r="F49" s="161" t="s">
        <v>8</v>
      </c>
      <c r="G49" s="161" t="s">
        <v>8</v>
      </c>
      <c r="H49" s="161" t="s">
        <v>8</v>
      </c>
      <c r="I49" s="161" t="s">
        <v>8</v>
      </c>
      <c r="J49" s="161" t="s">
        <v>8</v>
      </c>
      <c r="K49" s="161" t="s">
        <v>8</v>
      </c>
      <c r="L49" s="161" t="s">
        <v>8</v>
      </c>
      <c r="M49" s="161" t="s">
        <v>8</v>
      </c>
      <c r="N49" s="161" t="s">
        <v>8</v>
      </c>
      <c r="O49" s="86"/>
      <c r="P49" s="86"/>
      <c r="Q49" s="86"/>
      <c r="R49" s="86"/>
      <c r="S49" s="86"/>
      <c r="T49" s="86"/>
      <c r="U49" s="86"/>
      <c r="V49" s="86"/>
      <c r="W49" s="86"/>
      <c r="X49" s="86"/>
      <c r="Y49" s="86"/>
      <c r="Z49" s="86"/>
      <c r="AA49" s="86"/>
      <c r="AB49" s="86"/>
      <c r="AC49" s="86"/>
    </row>
    <row r="50" spans="1:29" s="71" customFormat="1" ht="19.149999999999999" customHeight="1">
      <c r="A50" s="70">
        <f>IF(B50&lt;&gt;"",COUNTA($B$20:B50),"")</f>
        <v>31</v>
      </c>
      <c r="B50" s="80" t="s">
        <v>93</v>
      </c>
      <c r="C50" s="162">
        <v>26032</v>
      </c>
      <c r="D50" s="162">
        <v>17275</v>
      </c>
      <c r="E50" s="162">
        <v>460</v>
      </c>
      <c r="F50" s="162">
        <v>1963</v>
      </c>
      <c r="G50" s="162">
        <v>25</v>
      </c>
      <c r="H50" s="162" t="s">
        <v>8</v>
      </c>
      <c r="I50" s="162" t="s">
        <v>8</v>
      </c>
      <c r="J50" s="162" t="s">
        <v>8</v>
      </c>
      <c r="K50" s="162" t="s">
        <v>8</v>
      </c>
      <c r="L50" s="162">
        <v>1753</v>
      </c>
      <c r="M50" s="162" t="s">
        <v>8</v>
      </c>
      <c r="N50" s="162">
        <v>4555</v>
      </c>
      <c r="O50" s="85"/>
      <c r="P50" s="85"/>
      <c r="Q50" s="85"/>
      <c r="R50" s="85"/>
      <c r="S50" s="85"/>
      <c r="T50" s="85"/>
      <c r="U50" s="85"/>
      <c r="V50" s="85"/>
      <c r="W50" s="85"/>
      <c r="X50" s="85"/>
      <c r="Y50" s="85"/>
      <c r="Z50" s="85"/>
      <c r="AA50" s="85"/>
      <c r="AB50" s="85"/>
      <c r="AC50" s="85"/>
    </row>
    <row r="51" spans="1:29" s="71" customFormat="1" ht="19.149999999999999" customHeight="1">
      <c r="A51" s="70">
        <f>IF(B51&lt;&gt;"",COUNTA($B$20:B51),"")</f>
        <v>32</v>
      </c>
      <c r="B51" s="80" t="s">
        <v>94</v>
      </c>
      <c r="C51" s="162">
        <v>154199</v>
      </c>
      <c r="D51" s="162">
        <v>24942</v>
      </c>
      <c r="E51" s="162">
        <v>3898</v>
      </c>
      <c r="F51" s="162">
        <v>2512</v>
      </c>
      <c r="G51" s="162">
        <v>13890</v>
      </c>
      <c r="H51" s="162">
        <v>189</v>
      </c>
      <c r="I51" s="162">
        <v>135</v>
      </c>
      <c r="J51" s="162">
        <v>54</v>
      </c>
      <c r="K51" s="162">
        <v>1059</v>
      </c>
      <c r="L51" s="162">
        <v>4006</v>
      </c>
      <c r="M51" s="162">
        <v>6942</v>
      </c>
      <c r="N51" s="162">
        <v>96761</v>
      </c>
      <c r="O51" s="85"/>
      <c r="P51" s="85"/>
      <c r="Q51" s="85"/>
      <c r="R51" s="85"/>
      <c r="S51" s="85"/>
      <c r="T51" s="85"/>
      <c r="U51" s="85"/>
      <c r="V51" s="85"/>
      <c r="W51" s="85"/>
      <c r="X51" s="85"/>
      <c r="Y51" s="85"/>
      <c r="Z51" s="85"/>
      <c r="AA51" s="85"/>
      <c r="AB51" s="85"/>
      <c r="AC51" s="85"/>
    </row>
    <row r="52" spans="1:29" s="71" customFormat="1" ht="19.149999999999999" customHeight="1">
      <c r="A52" s="70">
        <f>IF(B52&lt;&gt;"",COUNTA($B$20:B52),"")</f>
        <v>33</v>
      </c>
      <c r="B52" s="80" t="s">
        <v>95</v>
      </c>
      <c r="C52" s="162">
        <v>-12534</v>
      </c>
      <c r="D52" s="162">
        <v>-18811</v>
      </c>
      <c r="E52" s="162">
        <v>-6012</v>
      </c>
      <c r="F52" s="162">
        <v>-18318</v>
      </c>
      <c r="G52" s="162">
        <v>-10100</v>
      </c>
      <c r="H52" s="162">
        <v>-8695</v>
      </c>
      <c r="I52" s="162">
        <v>-636</v>
      </c>
      <c r="J52" s="162">
        <v>-8059</v>
      </c>
      <c r="K52" s="162">
        <v>-2624</v>
      </c>
      <c r="L52" s="162">
        <v>-12830</v>
      </c>
      <c r="M52" s="162">
        <v>74</v>
      </c>
      <c r="N52" s="162">
        <v>64782</v>
      </c>
      <c r="O52" s="85"/>
      <c r="P52" s="85"/>
      <c r="Q52" s="85"/>
      <c r="R52" s="85"/>
      <c r="S52" s="85"/>
      <c r="T52" s="85"/>
      <c r="U52" s="85"/>
      <c r="V52" s="85"/>
      <c r="W52" s="85"/>
      <c r="X52" s="85"/>
      <c r="Y52" s="85"/>
      <c r="Z52" s="85"/>
      <c r="AA52" s="85"/>
      <c r="AB52" s="85"/>
      <c r="AC52" s="85"/>
    </row>
    <row r="53" spans="1:29" s="87" customFormat="1" ht="24.95" customHeight="1">
      <c r="A53" s="69">
        <f>IF(B53&lt;&gt;"",COUNTA($B$20:B53),"")</f>
        <v>34</v>
      </c>
      <c r="B53" s="81" t="s">
        <v>96</v>
      </c>
      <c r="C53" s="163">
        <v>4209</v>
      </c>
      <c r="D53" s="163">
        <v>-16787</v>
      </c>
      <c r="E53" s="163">
        <v>-6078</v>
      </c>
      <c r="F53" s="163">
        <v>-6344</v>
      </c>
      <c r="G53" s="163">
        <v>-9775</v>
      </c>
      <c r="H53" s="163">
        <v>-8695</v>
      </c>
      <c r="I53" s="163">
        <v>-636</v>
      </c>
      <c r="J53" s="163">
        <v>-8059</v>
      </c>
      <c r="K53" s="163">
        <v>-2415</v>
      </c>
      <c r="L53" s="163">
        <v>-8149</v>
      </c>
      <c r="M53" s="163">
        <v>2225</v>
      </c>
      <c r="N53" s="163">
        <v>60227</v>
      </c>
      <c r="O53" s="86"/>
      <c r="P53" s="86"/>
      <c r="Q53" s="86"/>
      <c r="R53" s="86"/>
      <c r="S53" s="86"/>
      <c r="T53" s="86"/>
      <c r="U53" s="86"/>
      <c r="V53" s="86"/>
      <c r="W53" s="86"/>
      <c r="X53" s="86"/>
      <c r="Y53" s="86"/>
      <c r="Z53" s="86"/>
      <c r="AA53" s="86"/>
      <c r="AB53" s="86"/>
      <c r="AC53" s="86"/>
    </row>
    <row r="54" spans="1:29" s="87" customFormat="1" ht="15" customHeight="1">
      <c r="A54" s="69">
        <f>IF(B54&lt;&gt;"",COUNTA($B$20:B54),"")</f>
        <v>35</v>
      </c>
      <c r="B54" s="78" t="s">
        <v>97</v>
      </c>
      <c r="C54" s="161">
        <v>21100</v>
      </c>
      <c r="D54" s="161" t="s">
        <v>8</v>
      </c>
      <c r="E54" s="161" t="s">
        <v>8</v>
      </c>
      <c r="F54" s="161" t="s">
        <v>8</v>
      </c>
      <c r="G54" s="161" t="s">
        <v>8</v>
      </c>
      <c r="H54" s="161" t="s">
        <v>8</v>
      </c>
      <c r="I54" s="161" t="s">
        <v>8</v>
      </c>
      <c r="J54" s="161" t="s">
        <v>8</v>
      </c>
      <c r="K54" s="161" t="s">
        <v>8</v>
      </c>
      <c r="L54" s="161" t="s">
        <v>8</v>
      </c>
      <c r="M54" s="161" t="s">
        <v>8</v>
      </c>
      <c r="N54" s="161">
        <v>21100</v>
      </c>
      <c r="O54" s="86"/>
      <c r="P54" s="86"/>
      <c r="Q54" s="86"/>
      <c r="R54" s="86"/>
      <c r="S54" s="86"/>
      <c r="T54" s="86"/>
      <c r="U54" s="86"/>
      <c r="V54" s="86"/>
      <c r="W54" s="86"/>
      <c r="X54" s="86"/>
      <c r="Y54" s="86"/>
      <c r="Z54" s="86"/>
      <c r="AA54" s="86"/>
      <c r="AB54" s="86"/>
      <c r="AC54" s="86"/>
    </row>
    <row r="55" spans="1:29" ht="11.1" customHeight="1">
      <c r="A55" s="69">
        <f>IF(B55&lt;&gt;"",COUNTA($B$20:B55),"")</f>
        <v>36</v>
      </c>
      <c r="B55" s="78" t="s">
        <v>98</v>
      </c>
      <c r="C55" s="161">
        <v>3566</v>
      </c>
      <c r="D55" s="161" t="s">
        <v>8</v>
      </c>
      <c r="E55" s="161" t="s">
        <v>8</v>
      </c>
      <c r="F55" s="161" t="s">
        <v>8</v>
      </c>
      <c r="G55" s="161" t="s">
        <v>8</v>
      </c>
      <c r="H55" s="161" t="s">
        <v>8</v>
      </c>
      <c r="I55" s="161" t="s">
        <v>8</v>
      </c>
      <c r="J55" s="161" t="s">
        <v>8</v>
      </c>
      <c r="K55" s="161" t="s">
        <v>8</v>
      </c>
      <c r="L55" s="161" t="s">
        <v>8</v>
      </c>
      <c r="M55" s="161" t="s">
        <v>8</v>
      </c>
      <c r="N55" s="161">
        <v>3566</v>
      </c>
    </row>
    <row r="56" spans="1:29" s="74" customFormat="1" ht="20.100000000000001" customHeight="1">
      <c r="A56" s="69" t="str">
        <f>IF(B56&lt;&gt;"",COUNTA($B$20:B56),"")</f>
        <v/>
      </c>
      <c r="B56" s="78"/>
      <c r="C56" s="229" t="s">
        <v>53</v>
      </c>
      <c r="D56" s="230"/>
      <c r="E56" s="230"/>
      <c r="F56" s="230"/>
      <c r="G56" s="230"/>
      <c r="H56" s="230" t="s">
        <v>53</v>
      </c>
      <c r="I56" s="230"/>
      <c r="J56" s="230"/>
      <c r="K56" s="230"/>
      <c r="L56" s="230"/>
      <c r="M56" s="230"/>
      <c r="N56" s="230"/>
    </row>
    <row r="57" spans="1:29" s="71" customFormat="1" ht="11.1" customHeight="1">
      <c r="A57" s="69">
        <f>IF(B57&lt;&gt;"",COUNTA($B$20:B57),"")</f>
        <v>37</v>
      </c>
      <c r="B57" s="78" t="s">
        <v>70</v>
      </c>
      <c r="C57" s="164">
        <v>630.01</v>
      </c>
      <c r="D57" s="164">
        <v>216.55</v>
      </c>
      <c r="E57" s="164">
        <v>138.22</v>
      </c>
      <c r="F57" s="164">
        <v>31.13</v>
      </c>
      <c r="G57" s="164">
        <v>88.63</v>
      </c>
      <c r="H57" s="164">
        <v>9.3699999999999992</v>
      </c>
      <c r="I57" s="164">
        <v>8.58</v>
      </c>
      <c r="J57" s="164">
        <v>0.79</v>
      </c>
      <c r="K57" s="164">
        <v>12.31</v>
      </c>
      <c r="L57" s="164">
        <v>81.150000000000006</v>
      </c>
      <c r="M57" s="164">
        <v>52.64</v>
      </c>
      <c r="N57" s="164" t="s">
        <v>8</v>
      </c>
      <c r="O57" s="85"/>
      <c r="P57" s="85"/>
      <c r="Q57" s="85"/>
      <c r="R57" s="85"/>
      <c r="S57" s="85"/>
      <c r="T57" s="85"/>
      <c r="U57" s="85"/>
      <c r="V57" s="85"/>
      <c r="W57" s="85"/>
      <c r="X57" s="85"/>
      <c r="Y57" s="85"/>
      <c r="Z57" s="85"/>
      <c r="AA57" s="85"/>
      <c r="AB57" s="85"/>
      <c r="AC57" s="85"/>
    </row>
    <row r="58" spans="1:29" s="71" customFormat="1" ht="11.1" customHeight="1">
      <c r="A58" s="69">
        <f>IF(B58&lt;&gt;"",COUNTA($B$20:B58),"")</f>
        <v>38</v>
      </c>
      <c r="B58" s="78" t="s">
        <v>71</v>
      </c>
      <c r="C58" s="164">
        <v>441.88</v>
      </c>
      <c r="D58" s="164">
        <v>167.17</v>
      </c>
      <c r="E58" s="164">
        <v>11.66</v>
      </c>
      <c r="F58" s="164">
        <v>118.19</v>
      </c>
      <c r="G58" s="164">
        <v>29.76</v>
      </c>
      <c r="H58" s="164">
        <v>0.42</v>
      </c>
      <c r="I58" s="164">
        <v>0.42</v>
      </c>
      <c r="J58" s="164" t="s">
        <v>8</v>
      </c>
      <c r="K58" s="164">
        <v>39.42</v>
      </c>
      <c r="L58" s="164">
        <v>49.18</v>
      </c>
      <c r="M58" s="164">
        <v>26.08</v>
      </c>
      <c r="N58" s="164" t="s">
        <v>8</v>
      </c>
      <c r="O58" s="85"/>
      <c r="P58" s="85"/>
      <c r="Q58" s="85"/>
      <c r="R58" s="85"/>
      <c r="S58" s="85"/>
      <c r="T58" s="85"/>
      <c r="U58" s="85"/>
      <c r="V58" s="85"/>
      <c r="W58" s="85"/>
      <c r="X58" s="85"/>
      <c r="Y58" s="85"/>
      <c r="Z58" s="85"/>
      <c r="AA58" s="85"/>
      <c r="AB58" s="85"/>
      <c r="AC58" s="85"/>
    </row>
    <row r="59" spans="1:29" s="71" customFormat="1" ht="21.6" customHeight="1">
      <c r="A59" s="69">
        <f>IF(B59&lt;&gt;"",COUNTA($B$20:B59),"")</f>
        <v>39</v>
      </c>
      <c r="B59" s="79" t="s">
        <v>628</v>
      </c>
      <c r="C59" s="164" t="s">
        <v>8</v>
      </c>
      <c r="D59" s="164" t="s">
        <v>8</v>
      </c>
      <c r="E59" s="164" t="s">
        <v>8</v>
      </c>
      <c r="F59" s="164" t="s">
        <v>8</v>
      </c>
      <c r="G59" s="164" t="s">
        <v>8</v>
      </c>
      <c r="H59" s="164" t="s">
        <v>8</v>
      </c>
      <c r="I59" s="164" t="s">
        <v>8</v>
      </c>
      <c r="J59" s="164" t="s">
        <v>8</v>
      </c>
      <c r="K59" s="164" t="s">
        <v>8</v>
      </c>
      <c r="L59" s="164" t="s">
        <v>8</v>
      </c>
      <c r="M59" s="164" t="s">
        <v>8</v>
      </c>
      <c r="N59" s="164" t="s">
        <v>8</v>
      </c>
      <c r="O59" s="85"/>
      <c r="P59" s="85"/>
      <c r="Q59" s="85"/>
      <c r="R59" s="85"/>
      <c r="S59" s="85"/>
      <c r="T59" s="85"/>
      <c r="U59" s="85"/>
      <c r="V59" s="85"/>
      <c r="W59" s="85"/>
      <c r="X59" s="85"/>
      <c r="Y59" s="85"/>
      <c r="Z59" s="85"/>
      <c r="AA59" s="85"/>
      <c r="AB59" s="85"/>
      <c r="AC59" s="85"/>
    </row>
    <row r="60" spans="1:29" s="71" customFormat="1" ht="11.1" customHeight="1">
      <c r="A60" s="69">
        <f>IF(B60&lt;&gt;"",COUNTA($B$20:B60),"")</f>
        <v>40</v>
      </c>
      <c r="B60" s="78" t="s">
        <v>72</v>
      </c>
      <c r="C60" s="164">
        <v>29.88</v>
      </c>
      <c r="D60" s="164" t="s">
        <v>8</v>
      </c>
      <c r="E60" s="164" t="s">
        <v>8</v>
      </c>
      <c r="F60" s="164" t="s">
        <v>8</v>
      </c>
      <c r="G60" s="164">
        <v>0.02</v>
      </c>
      <c r="H60" s="164" t="s">
        <v>8</v>
      </c>
      <c r="I60" s="164" t="s">
        <v>8</v>
      </c>
      <c r="J60" s="164" t="s">
        <v>8</v>
      </c>
      <c r="K60" s="164" t="s">
        <v>8</v>
      </c>
      <c r="L60" s="164" t="s">
        <v>8</v>
      </c>
      <c r="M60" s="164" t="s">
        <v>8</v>
      </c>
      <c r="N60" s="164">
        <v>29.86</v>
      </c>
      <c r="O60" s="85"/>
      <c r="P60" s="85"/>
      <c r="Q60" s="85"/>
      <c r="R60" s="85"/>
      <c r="S60" s="85"/>
      <c r="T60" s="85"/>
      <c r="U60" s="85"/>
      <c r="V60" s="85"/>
      <c r="W60" s="85"/>
      <c r="X60" s="85"/>
      <c r="Y60" s="85"/>
      <c r="Z60" s="85"/>
      <c r="AA60" s="85"/>
      <c r="AB60" s="85"/>
      <c r="AC60" s="85"/>
    </row>
    <row r="61" spans="1:29" s="71" customFormat="1" ht="11.1" customHeight="1">
      <c r="A61" s="69">
        <f>IF(B61&lt;&gt;"",COUNTA($B$20:B61),"")</f>
        <v>41</v>
      </c>
      <c r="B61" s="78" t="s">
        <v>73</v>
      </c>
      <c r="C61" s="164">
        <v>1045.0899999999999</v>
      </c>
      <c r="D61" s="164">
        <v>28.29</v>
      </c>
      <c r="E61" s="164">
        <v>12.05</v>
      </c>
      <c r="F61" s="164">
        <v>18.829999999999998</v>
      </c>
      <c r="G61" s="164">
        <v>279.42</v>
      </c>
      <c r="H61" s="164">
        <v>140.25</v>
      </c>
      <c r="I61" s="164">
        <v>4.54</v>
      </c>
      <c r="J61" s="164">
        <v>135.71</v>
      </c>
      <c r="K61" s="164">
        <v>6.71</v>
      </c>
      <c r="L61" s="164">
        <v>45.15</v>
      </c>
      <c r="M61" s="164">
        <v>6.18</v>
      </c>
      <c r="N61" s="164">
        <v>508.2</v>
      </c>
      <c r="O61" s="85"/>
      <c r="P61" s="85"/>
      <c r="Q61" s="85"/>
      <c r="R61" s="85"/>
      <c r="S61" s="85"/>
      <c r="T61" s="85"/>
      <c r="U61" s="85"/>
      <c r="V61" s="85"/>
      <c r="W61" s="85"/>
      <c r="X61" s="85"/>
      <c r="Y61" s="85"/>
      <c r="Z61" s="85"/>
      <c r="AA61" s="85"/>
      <c r="AB61" s="85"/>
      <c r="AC61" s="85"/>
    </row>
    <row r="62" spans="1:29" s="71" customFormat="1" ht="11.1" customHeight="1">
      <c r="A62" s="69">
        <f>IF(B62&lt;&gt;"",COUNTA($B$20:B62),"")</f>
        <v>42</v>
      </c>
      <c r="B62" s="78" t="s">
        <v>74</v>
      </c>
      <c r="C62" s="164">
        <v>61.23</v>
      </c>
      <c r="D62" s="164">
        <v>0.56999999999999995</v>
      </c>
      <c r="E62" s="164">
        <v>1.83</v>
      </c>
      <c r="F62" s="164">
        <v>52.18</v>
      </c>
      <c r="G62" s="164">
        <v>0.08</v>
      </c>
      <c r="H62" s="164">
        <v>0.56000000000000005</v>
      </c>
      <c r="I62" s="164">
        <v>0.56000000000000005</v>
      </c>
      <c r="J62" s="164" t="s">
        <v>8</v>
      </c>
      <c r="K62" s="164" t="s">
        <v>8</v>
      </c>
      <c r="L62" s="164">
        <v>0.47</v>
      </c>
      <c r="M62" s="164">
        <v>5.54</v>
      </c>
      <c r="N62" s="164" t="s">
        <v>8</v>
      </c>
      <c r="O62" s="85"/>
      <c r="P62" s="85"/>
      <c r="Q62" s="85"/>
      <c r="R62" s="85"/>
      <c r="S62" s="85"/>
      <c r="T62" s="85"/>
      <c r="U62" s="85"/>
      <c r="V62" s="85"/>
      <c r="W62" s="85"/>
      <c r="X62" s="85"/>
      <c r="Y62" s="85"/>
      <c r="Z62" s="85"/>
      <c r="AA62" s="85"/>
      <c r="AB62" s="85"/>
      <c r="AC62" s="85"/>
    </row>
    <row r="63" spans="1:29" s="71" customFormat="1" ht="19.149999999999999" customHeight="1">
      <c r="A63" s="70">
        <f>IF(B63&lt;&gt;"",COUNTA($B$20:B63),"")</f>
        <v>43</v>
      </c>
      <c r="B63" s="80" t="s">
        <v>75</v>
      </c>
      <c r="C63" s="165">
        <v>2085.62</v>
      </c>
      <c r="D63" s="165">
        <v>411.44</v>
      </c>
      <c r="E63" s="165">
        <v>160.11000000000001</v>
      </c>
      <c r="F63" s="165">
        <v>115.97</v>
      </c>
      <c r="G63" s="165">
        <v>397.74</v>
      </c>
      <c r="H63" s="165">
        <v>149.47999999999999</v>
      </c>
      <c r="I63" s="165">
        <v>12.98</v>
      </c>
      <c r="J63" s="165">
        <v>136.5</v>
      </c>
      <c r="K63" s="165">
        <v>58.45</v>
      </c>
      <c r="L63" s="165">
        <v>175.01</v>
      </c>
      <c r="M63" s="165">
        <v>79.37</v>
      </c>
      <c r="N63" s="165">
        <v>538.05999999999995</v>
      </c>
      <c r="O63" s="85"/>
      <c r="P63" s="85"/>
      <c r="Q63" s="85"/>
      <c r="R63" s="85"/>
      <c r="S63" s="85"/>
      <c r="T63" s="85"/>
      <c r="U63" s="85"/>
      <c r="V63" s="85"/>
      <c r="W63" s="85"/>
      <c r="X63" s="85"/>
      <c r="Y63" s="85"/>
      <c r="Z63" s="85"/>
      <c r="AA63" s="85"/>
      <c r="AB63" s="85"/>
      <c r="AC63" s="85"/>
    </row>
    <row r="64" spans="1:29" s="71" customFormat="1" ht="21.6" customHeight="1">
      <c r="A64" s="69">
        <f>IF(B64&lt;&gt;"",COUNTA($B$20:B64),"")</f>
        <v>44</v>
      </c>
      <c r="B64" s="79" t="s">
        <v>76</v>
      </c>
      <c r="C64" s="164">
        <v>719.11</v>
      </c>
      <c r="D64" s="164">
        <v>324.7</v>
      </c>
      <c r="E64" s="164">
        <v>6.63</v>
      </c>
      <c r="F64" s="164">
        <v>234.51</v>
      </c>
      <c r="G64" s="164">
        <v>5.32</v>
      </c>
      <c r="H64" s="164" t="s">
        <v>8</v>
      </c>
      <c r="I64" s="164" t="s">
        <v>8</v>
      </c>
      <c r="J64" s="164" t="s">
        <v>8</v>
      </c>
      <c r="K64" s="164">
        <v>3.51</v>
      </c>
      <c r="L64" s="164">
        <v>108.25</v>
      </c>
      <c r="M64" s="164">
        <v>36.200000000000003</v>
      </c>
      <c r="N64" s="164" t="s">
        <v>8</v>
      </c>
      <c r="O64" s="85"/>
      <c r="P64" s="85"/>
      <c r="Q64" s="85"/>
      <c r="R64" s="85"/>
      <c r="S64" s="85"/>
      <c r="T64" s="85"/>
      <c r="U64" s="85"/>
      <c r="V64" s="85"/>
      <c r="W64" s="85"/>
      <c r="X64" s="85"/>
      <c r="Y64" s="85"/>
      <c r="Z64" s="85"/>
      <c r="AA64" s="85"/>
      <c r="AB64" s="85"/>
      <c r="AC64" s="85"/>
    </row>
    <row r="65" spans="1:29" s="71" customFormat="1" ht="11.1" customHeight="1">
      <c r="A65" s="69">
        <f>IF(B65&lt;&gt;"",COUNTA($B$20:B65),"")</f>
        <v>45</v>
      </c>
      <c r="B65" s="78" t="s">
        <v>77</v>
      </c>
      <c r="C65" s="164">
        <v>340.25</v>
      </c>
      <c r="D65" s="164">
        <v>17.45</v>
      </c>
      <c r="E65" s="164" t="s">
        <v>8</v>
      </c>
      <c r="F65" s="164">
        <v>219.72</v>
      </c>
      <c r="G65" s="164">
        <v>3.15</v>
      </c>
      <c r="H65" s="164" t="s">
        <v>8</v>
      </c>
      <c r="I65" s="164" t="s">
        <v>8</v>
      </c>
      <c r="J65" s="164" t="s">
        <v>8</v>
      </c>
      <c r="K65" s="164">
        <v>2.06</v>
      </c>
      <c r="L65" s="164">
        <v>65.319999999999993</v>
      </c>
      <c r="M65" s="164">
        <v>32.549999999999997</v>
      </c>
      <c r="N65" s="164" t="s">
        <v>8</v>
      </c>
      <c r="O65" s="85"/>
      <c r="P65" s="85"/>
      <c r="Q65" s="85"/>
      <c r="R65" s="85"/>
      <c r="S65" s="85"/>
      <c r="T65" s="85"/>
      <c r="U65" s="85"/>
      <c r="V65" s="85"/>
      <c r="W65" s="85"/>
      <c r="X65" s="85"/>
      <c r="Y65" s="85"/>
      <c r="Z65" s="85"/>
      <c r="AA65" s="85"/>
      <c r="AB65" s="85"/>
      <c r="AC65" s="85"/>
    </row>
    <row r="66" spans="1:29" s="71" customFormat="1" ht="11.1" customHeight="1">
      <c r="A66" s="69">
        <f>IF(B66&lt;&gt;"",COUNTA($B$20:B66),"")</f>
        <v>46</v>
      </c>
      <c r="B66" s="78" t="s">
        <v>78</v>
      </c>
      <c r="C66" s="164" t="s">
        <v>8</v>
      </c>
      <c r="D66" s="164" t="s">
        <v>8</v>
      </c>
      <c r="E66" s="164" t="s">
        <v>8</v>
      </c>
      <c r="F66" s="164" t="s">
        <v>8</v>
      </c>
      <c r="G66" s="164" t="s">
        <v>8</v>
      </c>
      <c r="H66" s="164" t="s">
        <v>8</v>
      </c>
      <c r="I66" s="164" t="s">
        <v>8</v>
      </c>
      <c r="J66" s="164" t="s">
        <v>8</v>
      </c>
      <c r="K66" s="164" t="s">
        <v>8</v>
      </c>
      <c r="L66" s="164" t="s">
        <v>8</v>
      </c>
      <c r="M66" s="164" t="s">
        <v>8</v>
      </c>
      <c r="N66" s="164" t="s">
        <v>8</v>
      </c>
      <c r="O66" s="85"/>
      <c r="P66" s="85"/>
      <c r="Q66" s="85"/>
      <c r="R66" s="85"/>
      <c r="S66" s="85"/>
      <c r="T66" s="85"/>
      <c r="U66" s="85"/>
      <c r="V66" s="85"/>
      <c r="W66" s="85"/>
      <c r="X66" s="85"/>
      <c r="Y66" s="85"/>
      <c r="Z66" s="85"/>
      <c r="AA66" s="85"/>
      <c r="AB66" s="85"/>
      <c r="AC66" s="85"/>
    </row>
    <row r="67" spans="1:29" s="71" customFormat="1" ht="11.1" customHeight="1">
      <c r="A67" s="69">
        <f>IF(B67&lt;&gt;"",COUNTA($B$20:B67),"")</f>
        <v>47</v>
      </c>
      <c r="B67" s="78" t="s">
        <v>79</v>
      </c>
      <c r="C67" s="164">
        <v>0.56999999999999995</v>
      </c>
      <c r="D67" s="164" t="s">
        <v>8</v>
      </c>
      <c r="E67" s="164" t="s">
        <v>8</v>
      </c>
      <c r="F67" s="164" t="s">
        <v>8</v>
      </c>
      <c r="G67" s="164">
        <v>0.56999999999999995</v>
      </c>
      <c r="H67" s="164" t="s">
        <v>8</v>
      </c>
      <c r="I67" s="164" t="s">
        <v>8</v>
      </c>
      <c r="J67" s="164" t="s">
        <v>8</v>
      </c>
      <c r="K67" s="164" t="s">
        <v>8</v>
      </c>
      <c r="L67" s="164" t="s">
        <v>8</v>
      </c>
      <c r="M67" s="164" t="s">
        <v>8</v>
      </c>
      <c r="N67" s="164" t="s">
        <v>8</v>
      </c>
      <c r="O67" s="85"/>
      <c r="P67" s="85"/>
      <c r="Q67" s="85"/>
      <c r="R67" s="85"/>
      <c r="S67" s="85"/>
      <c r="T67" s="85"/>
      <c r="U67" s="85"/>
      <c r="V67" s="85"/>
      <c r="W67" s="85"/>
      <c r="X67" s="85"/>
      <c r="Y67" s="85"/>
      <c r="Z67" s="85"/>
      <c r="AA67" s="85"/>
      <c r="AB67" s="85"/>
      <c r="AC67" s="85"/>
    </row>
    <row r="68" spans="1:29" s="71" customFormat="1" ht="11.1" customHeight="1">
      <c r="A68" s="69">
        <f>IF(B68&lt;&gt;"",COUNTA($B$20:B68),"")</f>
        <v>48</v>
      </c>
      <c r="B68" s="78" t="s">
        <v>74</v>
      </c>
      <c r="C68" s="164" t="s">
        <v>8</v>
      </c>
      <c r="D68" s="164" t="s">
        <v>8</v>
      </c>
      <c r="E68" s="164" t="s">
        <v>8</v>
      </c>
      <c r="F68" s="164" t="s">
        <v>8</v>
      </c>
      <c r="G68" s="164" t="s">
        <v>8</v>
      </c>
      <c r="H68" s="164" t="s">
        <v>8</v>
      </c>
      <c r="I68" s="164" t="s">
        <v>8</v>
      </c>
      <c r="J68" s="164" t="s">
        <v>8</v>
      </c>
      <c r="K68" s="164" t="s">
        <v>8</v>
      </c>
      <c r="L68" s="164" t="s">
        <v>8</v>
      </c>
      <c r="M68" s="164" t="s">
        <v>8</v>
      </c>
      <c r="N68" s="164" t="s">
        <v>8</v>
      </c>
      <c r="O68" s="85"/>
      <c r="P68" s="85"/>
      <c r="Q68" s="85"/>
      <c r="R68" s="85"/>
      <c r="S68" s="85"/>
      <c r="T68" s="85"/>
      <c r="U68" s="85"/>
      <c r="V68" s="85"/>
      <c r="W68" s="85"/>
      <c r="X68" s="85"/>
      <c r="Y68" s="85"/>
      <c r="Z68" s="85"/>
      <c r="AA68" s="85"/>
      <c r="AB68" s="85"/>
      <c r="AC68" s="85"/>
    </row>
    <row r="69" spans="1:29" s="71" customFormat="1" ht="19.149999999999999" customHeight="1">
      <c r="A69" s="70">
        <f>IF(B69&lt;&gt;"",COUNTA($B$20:B69),"")</f>
        <v>49</v>
      </c>
      <c r="B69" s="80" t="s">
        <v>80</v>
      </c>
      <c r="C69" s="165">
        <v>719.68</v>
      </c>
      <c r="D69" s="165">
        <v>324.7</v>
      </c>
      <c r="E69" s="165">
        <v>6.63</v>
      </c>
      <c r="F69" s="165">
        <v>234.51</v>
      </c>
      <c r="G69" s="165">
        <v>5.89</v>
      </c>
      <c r="H69" s="165" t="s">
        <v>8</v>
      </c>
      <c r="I69" s="165" t="s">
        <v>8</v>
      </c>
      <c r="J69" s="165" t="s">
        <v>8</v>
      </c>
      <c r="K69" s="165">
        <v>3.51</v>
      </c>
      <c r="L69" s="165">
        <v>108.25</v>
      </c>
      <c r="M69" s="165">
        <v>36.200000000000003</v>
      </c>
      <c r="N69" s="165" t="s">
        <v>8</v>
      </c>
      <c r="O69" s="85"/>
      <c r="P69" s="85"/>
      <c r="Q69" s="85"/>
      <c r="R69" s="85"/>
      <c r="S69" s="85"/>
      <c r="T69" s="85"/>
      <c r="U69" s="85"/>
      <c r="V69" s="85"/>
      <c r="W69" s="85"/>
      <c r="X69" s="85"/>
      <c r="Y69" s="85"/>
      <c r="Z69" s="85"/>
      <c r="AA69" s="85"/>
      <c r="AB69" s="85"/>
      <c r="AC69" s="85"/>
    </row>
    <row r="70" spans="1:29" s="71" customFormat="1" ht="19.149999999999999" customHeight="1">
      <c r="A70" s="70">
        <f>IF(B70&lt;&gt;"",COUNTA($B$20:B70),"")</f>
        <v>50</v>
      </c>
      <c r="B70" s="80" t="s">
        <v>81</v>
      </c>
      <c r="C70" s="165">
        <v>2805.3</v>
      </c>
      <c r="D70" s="165">
        <v>736.14</v>
      </c>
      <c r="E70" s="165">
        <v>166.74</v>
      </c>
      <c r="F70" s="165">
        <v>350.47</v>
      </c>
      <c r="G70" s="165">
        <v>403.63</v>
      </c>
      <c r="H70" s="165">
        <v>149.47999999999999</v>
      </c>
      <c r="I70" s="165">
        <v>12.98</v>
      </c>
      <c r="J70" s="165">
        <v>136.5</v>
      </c>
      <c r="K70" s="165">
        <v>61.96</v>
      </c>
      <c r="L70" s="165">
        <v>283.25</v>
      </c>
      <c r="M70" s="165">
        <v>115.56</v>
      </c>
      <c r="N70" s="165">
        <v>538.05999999999995</v>
      </c>
      <c r="O70" s="85"/>
      <c r="P70" s="85"/>
      <c r="Q70" s="85"/>
      <c r="R70" s="85"/>
      <c r="S70" s="85"/>
      <c r="T70" s="85"/>
      <c r="U70" s="85"/>
      <c r="V70" s="85"/>
      <c r="W70" s="85"/>
      <c r="X70" s="85"/>
      <c r="Y70" s="85"/>
      <c r="Z70" s="85"/>
      <c r="AA70" s="85"/>
      <c r="AB70" s="85"/>
      <c r="AC70" s="85"/>
    </row>
    <row r="71" spans="1:29" s="71" customFormat="1" ht="11.1" customHeight="1">
      <c r="A71" s="69">
        <f>IF(B71&lt;&gt;"",COUNTA($B$20:B71),"")</f>
        <v>51</v>
      </c>
      <c r="B71" s="78" t="s">
        <v>82</v>
      </c>
      <c r="C71" s="164">
        <v>895.78</v>
      </c>
      <c r="D71" s="164" t="s">
        <v>8</v>
      </c>
      <c r="E71" s="164" t="s">
        <v>8</v>
      </c>
      <c r="F71" s="164" t="s">
        <v>8</v>
      </c>
      <c r="G71" s="164" t="s">
        <v>8</v>
      </c>
      <c r="H71" s="164" t="s">
        <v>8</v>
      </c>
      <c r="I71" s="164" t="s">
        <v>8</v>
      </c>
      <c r="J71" s="164" t="s">
        <v>8</v>
      </c>
      <c r="K71" s="164" t="s">
        <v>8</v>
      </c>
      <c r="L71" s="164" t="s">
        <v>8</v>
      </c>
      <c r="M71" s="164" t="s">
        <v>8</v>
      </c>
      <c r="N71" s="164">
        <v>895.78</v>
      </c>
      <c r="O71" s="85"/>
      <c r="P71" s="85"/>
      <c r="Q71" s="85"/>
      <c r="R71" s="85"/>
      <c r="S71" s="85"/>
      <c r="T71" s="85"/>
      <c r="U71" s="85"/>
      <c r="V71" s="85"/>
      <c r="W71" s="85"/>
      <c r="X71" s="85"/>
      <c r="Y71" s="85"/>
      <c r="Z71" s="85"/>
      <c r="AA71" s="85"/>
      <c r="AB71" s="85"/>
      <c r="AC71" s="85"/>
    </row>
    <row r="72" spans="1:29" s="71" customFormat="1" ht="11.1" customHeight="1">
      <c r="A72" s="69">
        <f>IF(B72&lt;&gt;"",COUNTA($B$20:B72),"")</f>
        <v>52</v>
      </c>
      <c r="B72" s="78" t="s">
        <v>83</v>
      </c>
      <c r="C72" s="164">
        <v>302.61</v>
      </c>
      <c r="D72" s="164" t="s">
        <v>8</v>
      </c>
      <c r="E72" s="164" t="s">
        <v>8</v>
      </c>
      <c r="F72" s="164" t="s">
        <v>8</v>
      </c>
      <c r="G72" s="164" t="s">
        <v>8</v>
      </c>
      <c r="H72" s="164" t="s">
        <v>8</v>
      </c>
      <c r="I72" s="164" t="s">
        <v>8</v>
      </c>
      <c r="J72" s="164" t="s">
        <v>8</v>
      </c>
      <c r="K72" s="164" t="s">
        <v>8</v>
      </c>
      <c r="L72" s="164" t="s">
        <v>8</v>
      </c>
      <c r="M72" s="164" t="s">
        <v>8</v>
      </c>
      <c r="N72" s="164">
        <v>302.61</v>
      </c>
      <c r="O72" s="85"/>
      <c r="P72" s="85"/>
      <c r="Q72" s="85"/>
      <c r="R72" s="85"/>
      <c r="S72" s="85"/>
      <c r="T72" s="85"/>
      <c r="U72" s="85"/>
      <c r="V72" s="85"/>
      <c r="W72" s="85"/>
      <c r="X72" s="85"/>
      <c r="Y72" s="85"/>
      <c r="Z72" s="85"/>
      <c r="AA72" s="85"/>
      <c r="AB72" s="85"/>
      <c r="AC72" s="85"/>
    </row>
    <row r="73" spans="1:29" s="71" customFormat="1" ht="11.1" customHeight="1">
      <c r="A73" s="69">
        <f>IF(B73&lt;&gt;"",COUNTA($B$20:B73),"")</f>
        <v>53</v>
      </c>
      <c r="B73" s="78" t="s">
        <v>99</v>
      </c>
      <c r="C73" s="164">
        <v>377.94</v>
      </c>
      <c r="D73" s="164" t="s">
        <v>8</v>
      </c>
      <c r="E73" s="164" t="s">
        <v>8</v>
      </c>
      <c r="F73" s="164" t="s">
        <v>8</v>
      </c>
      <c r="G73" s="164" t="s">
        <v>8</v>
      </c>
      <c r="H73" s="164" t="s">
        <v>8</v>
      </c>
      <c r="I73" s="164" t="s">
        <v>8</v>
      </c>
      <c r="J73" s="164" t="s">
        <v>8</v>
      </c>
      <c r="K73" s="164" t="s">
        <v>8</v>
      </c>
      <c r="L73" s="164" t="s">
        <v>8</v>
      </c>
      <c r="M73" s="164" t="s">
        <v>8</v>
      </c>
      <c r="N73" s="164">
        <v>377.94</v>
      </c>
      <c r="O73" s="85"/>
      <c r="P73" s="85"/>
      <c r="Q73" s="85"/>
      <c r="R73" s="85"/>
      <c r="S73" s="85"/>
      <c r="T73" s="85"/>
      <c r="U73" s="85"/>
      <c r="V73" s="85"/>
      <c r="W73" s="85"/>
      <c r="X73" s="85"/>
      <c r="Y73" s="85"/>
      <c r="Z73" s="85"/>
      <c r="AA73" s="85"/>
      <c r="AB73" s="85"/>
      <c r="AC73" s="85"/>
    </row>
    <row r="74" spans="1:29" s="71" customFormat="1" ht="11.1" customHeight="1">
      <c r="A74" s="69">
        <f>IF(B74&lt;&gt;"",COUNTA($B$20:B74),"")</f>
        <v>54</v>
      </c>
      <c r="B74" s="78" t="s">
        <v>100</v>
      </c>
      <c r="C74" s="164">
        <v>124.61</v>
      </c>
      <c r="D74" s="164" t="s">
        <v>8</v>
      </c>
      <c r="E74" s="164" t="s">
        <v>8</v>
      </c>
      <c r="F74" s="164" t="s">
        <v>8</v>
      </c>
      <c r="G74" s="164" t="s">
        <v>8</v>
      </c>
      <c r="H74" s="164" t="s">
        <v>8</v>
      </c>
      <c r="I74" s="164" t="s">
        <v>8</v>
      </c>
      <c r="J74" s="164" t="s">
        <v>8</v>
      </c>
      <c r="K74" s="164" t="s">
        <v>8</v>
      </c>
      <c r="L74" s="164" t="s">
        <v>8</v>
      </c>
      <c r="M74" s="164" t="s">
        <v>8</v>
      </c>
      <c r="N74" s="164">
        <v>124.61</v>
      </c>
      <c r="O74" s="85"/>
      <c r="P74" s="85"/>
      <c r="Q74" s="85"/>
      <c r="R74" s="85"/>
      <c r="S74" s="85"/>
      <c r="T74" s="85"/>
      <c r="U74" s="85"/>
      <c r="V74" s="85"/>
      <c r="W74" s="85"/>
      <c r="X74" s="85"/>
      <c r="Y74" s="85"/>
      <c r="Z74" s="85"/>
      <c r="AA74" s="85"/>
      <c r="AB74" s="85"/>
      <c r="AC74" s="85"/>
    </row>
    <row r="75" spans="1:29" s="71" customFormat="1" ht="11.1" customHeight="1">
      <c r="A75" s="69">
        <f>IF(B75&lt;&gt;"",COUNTA($B$20:B75),"")</f>
        <v>55</v>
      </c>
      <c r="B75" s="78" t="s">
        <v>27</v>
      </c>
      <c r="C75" s="164">
        <v>555.11</v>
      </c>
      <c r="D75" s="164" t="s">
        <v>8</v>
      </c>
      <c r="E75" s="164" t="s">
        <v>8</v>
      </c>
      <c r="F75" s="164" t="s">
        <v>8</v>
      </c>
      <c r="G75" s="164" t="s">
        <v>8</v>
      </c>
      <c r="H75" s="164" t="s">
        <v>8</v>
      </c>
      <c r="I75" s="164" t="s">
        <v>8</v>
      </c>
      <c r="J75" s="164" t="s">
        <v>8</v>
      </c>
      <c r="K75" s="164" t="s">
        <v>8</v>
      </c>
      <c r="L75" s="164" t="s">
        <v>8</v>
      </c>
      <c r="M75" s="164" t="s">
        <v>8</v>
      </c>
      <c r="N75" s="164">
        <v>555.11</v>
      </c>
      <c r="O75" s="85"/>
      <c r="P75" s="85"/>
      <c r="Q75" s="85"/>
      <c r="R75" s="85"/>
      <c r="S75" s="85"/>
      <c r="T75" s="85"/>
      <c r="U75" s="85"/>
      <c r="V75" s="85"/>
      <c r="W75" s="85"/>
      <c r="X75" s="85"/>
      <c r="Y75" s="85"/>
      <c r="Z75" s="85"/>
      <c r="AA75" s="85"/>
      <c r="AB75" s="85"/>
      <c r="AC75" s="85"/>
    </row>
    <row r="76" spans="1:29" s="71" customFormat="1" ht="21.6" customHeight="1">
      <c r="A76" s="69">
        <f>IF(B76&lt;&gt;"",COUNTA($B$20:B76),"")</f>
        <v>56</v>
      </c>
      <c r="B76" s="79" t="s">
        <v>84</v>
      </c>
      <c r="C76" s="164">
        <v>99.18</v>
      </c>
      <c r="D76" s="164" t="s">
        <v>8</v>
      </c>
      <c r="E76" s="164" t="s">
        <v>8</v>
      </c>
      <c r="F76" s="164" t="s">
        <v>8</v>
      </c>
      <c r="G76" s="164" t="s">
        <v>8</v>
      </c>
      <c r="H76" s="164" t="s">
        <v>8</v>
      </c>
      <c r="I76" s="164" t="s">
        <v>8</v>
      </c>
      <c r="J76" s="164" t="s">
        <v>8</v>
      </c>
      <c r="K76" s="164" t="s">
        <v>8</v>
      </c>
      <c r="L76" s="164" t="s">
        <v>8</v>
      </c>
      <c r="M76" s="164" t="s">
        <v>8</v>
      </c>
      <c r="N76" s="164">
        <v>99.18</v>
      </c>
      <c r="O76" s="85"/>
      <c r="P76" s="85"/>
      <c r="Q76" s="85"/>
      <c r="R76" s="85"/>
      <c r="S76" s="85"/>
      <c r="T76" s="85"/>
      <c r="U76" s="85"/>
      <c r="V76" s="85"/>
      <c r="W76" s="85"/>
      <c r="X76" s="85"/>
      <c r="Y76" s="85"/>
      <c r="Z76" s="85"/>
      <c r="AA76" s="85"/>
      <c r="AB76" s="85"/>
      <c r="AC76" s="85"/>
    </row>
    <row r="77" spans="1:29" s="71" customFormat="1" ht="21.6" customHeight="1">
      <c r="A77" s="69">
        <f>IF(B77&lt;&gt;"",COUNTA($B$20:B77),"")</f>
        <v>57</v>
      </c>
      <c r="B77" s="79" t="s">
        <v>85</v>
      </c>
      <c r="C77" s="164">
        <v>178.8</v>
      </c>
      <c r="D77" s="164" t="s">
        <v>8</v>
      </c>
      <c r="E77" s="164" t="s">
        <v>8</v>
      </c>
      <c r="F77" s="164" t="s">
        <v>8</v>
      </c>
      <c r="G77" s="164">
        <v>176.6</v>
      </c>
      <c r="H77" s="164">
        <v>1.7</v>
      </c>
      <c r="I77" s="164">
        <v>0.97</v>
      </c>
      <c r="J77" s="164">
        <v>0.73</v>
      </c>
      <c r="K77" s="164" t="s">
        <v>8</v>
      </c>
      <c r="L77" s="164" t="s">
        <v>8</v>
      </c>
      <c r="M77" s="164">
        <v>0.5</v>
      </c>
      <c r="N77" s="164" t="s">
        <v>8</v>
      </c>
      <c r="O77" s="85"/>
      <c r="P77" s="85"/>
      <c r="Q77" s="85"/>
      <c r="R77" s="85"/>
      <c r="S77" s="85"/>
      <c r="T77" s="85"/>
      <c r="U77" s="85"/>
      <c r="V77" s="85"/>
      <c r="W77" s="85"/>
      <c r="X77" s="85"/>
      <c r="Y77" s="85"/>
      <c r="Z77" s="85"/>
      <c r="AA77" s="85"/>
      <c r="AB77" s="85"/>
      <c r="AC77" s="85"/>
    </row>
    <row r="78" spans="1:29" s="71" customFormat="1" ht="21.6" customHeight="1">
      <c r="A78" s="69">
        <f>IF(B78&lt;&gt;"",COUNTA($B$20:B78),"")</f>
        <v>58</v>
      </c>
      <c r="B78" s="79" t="s">
        <v>86</v>
      </c>
      <c r="C78" s="164" t="s">
        <v>8</v>
      </c>
      <c r="D78" s="164" t="s">
        <v>8</v>
      </c>
      <c r="E78" s="164" t="s">
        <v>8</v>
      </c>
      <c r="F78" s="164" t="s">
        <v>8</v>
      </c>
      <c r="G78" s="164" t="s">
        <v>8</v>
      </c>
      <c r="H78" s="164" t="s">
        <v>8</v>
      </c>
      <c r="I78" s="164" t="s">
        <v>8</v>
      </c>
      <c r="J78" s="164" t="s">
        <v>8</v>
      </c>
      <c r="K78" s="164" t="s">
        <v>8</v>
      </c>
      <c r="L78" s="164" t="s">
        <v>8</v>
      </c>
      <c r="M78" s="164" t="s">
        <v>8</v>
      </c>
      <c r="N78" s="164" t="s">
        <v>8</v>
      </c>
      <c r="O78" s="85"/>
      <c r="P78" s="85"/>
      <c r="Q78" s="85"/>
      <c r="R78" s="85"/>
      <c r="S78" s="85"/>
      <c r="T78" s="85"/>
      <c r="U78" s="85"/>
      <c r="V78" s="85"/>
      <c r="W78" s="85"/>
      <c r="X78" s="85"/>
      <c r="Y78" s="85"/>
      <c r="Z78" s="85"/>
      <c r="AA78" s="85"/>
      <c r="AB78" s="85"/>
      <c r="AC78" s="85"/>
    </row>
    <row r="79" spans="1:29" s="71" customFormat="1" ht="11.1" customHeight="1">
      <c r="A79" s="69">
        <f>IF(B79&lt;&gt;"",COUNTA($B$20:B79),"")</f>
        <v>59</v>
      </c>
      <c r="B79" s="78" t="s">
        <v>87</v>
      </c>
      <c r="C79" s="164">
        <v>60.65</v>
      </c>
      <c r="D79" s="164">
        <v>0.03</v>
      </c>
      <c r="E79" s="164">
        <v>22.89</v>
      </c>
      <c r="F79" s="164">
        <v>5.04</v>
      </c>
      <c r="G79" s="164">
        <v>4.6399999999999997</v>
      </c>
      <c r="H79" s="164" t="s">
        <v>8</v>
      </c>
      <c r="I79" s="164" t="s">
        <v>8</v>
      </c>
      <c r="J79" s="164" t="s">
        <v>8</v>
      </c>
      <c r="K79" s="164" t="s">
        <v>8</v>
      </c>
      <c r="L79" s="164">
        <v>27.39</v>
      </c>
      <c r="M79" s="164">
        <v>0.66</v>
      </c>
      <c r="N79" s="164" t="s">
        <v>8</v>
      </c>
      <c r="O79" s="85"/>
      <c r="P79" s="85"/>
      <c r="Q79" s="85"/>
      <c r="R79" s="85"/>
      <c r="S79" s="85"/>
      <c r="T79" s="85"/>
      <c r="U79" s="85"/>
      <c r="V79" s="85"/>
      <c r="W79" s="85"/>
      <c r="X79" s="85"/>
      <c r="Y79" s="85"/>
      <c r="Z79" s="85"/>
      <c r="AA79" s="85"/>
      <c r="AB79" s="85"/>
      <c r="AC79" s="85"/>
    </row>
    <row r="80" spans="1:29" s="71" customFormat="1" ht="11.1" customHeight="1">
      <c r="A80" s="69">
        <f>IF(B80&lt;&gt;"",COUNTA($B$20:B80),"")</f>
        <v>60</v>
      </c>
      <c r="B80" s="78" t="s">
        <v>88</v>
      </c>
      <c r="C80" s="164">
        <v>428.14</v>
      </c>
      <c r="D80" s="164">
        <v>129.53</v>
      </c>
      <c r="E80" s="164">
        <v>36.78</v>
      </c>
      <c r="F80" s="164">
        <v>56.37</v>
      </c>
      <c r="G80" s="164">
        <v>52.12</v>
      </c>
      <c r="H80" s="164">
        <v>2.04</v>
      </c>
      <c r="I80" s="164">
        <v>1.87</v>
      </c>
      <c r="J80" s="164">
        <v>0.17</v>
      </c>
      <c r="K80" s="164">
        <v>17.82</v>
      </c>
      <c r="L80" s="164">
        <v>10.98</v>
      </c>
      <c r="M80" s="164">
        <v>121.19</v>
      </c>
      <c r="N80" s="164">
        <v>1.31</v>
      </c>
      <c r="O80" s="85"/>
      <c r="P80" s="85"/>
      <c r="Q80" s="85"/>
      <c r="R80" s="85"/>
      <c r="S80" s="85"/>
      <c r="T80" s="85"/>
      <c r="U80" s="85"/>
      <c r="V80" s="85"/>
      <c r="W80" s="85"/>
      <c r="X80" s="85"/>
      <c r="Y80" s="85"/>
      <c r="Z80" s="85"/>
      <c r="AA80" s="85"/>
      <c r="AB80" s="85"/>
      <c r="AC80" s="85"/>
    </row>
    <row r="81" spans="1:29" s="71" customFormat="1" ht="11.1" customHeight="1">
      <c r="A81" s="69">
        <f>IF(B81&lt;&gt;"",COUNTA($B$20:B81),"")</f>
        <v>61</v>
      </c>
      <c r="B81" s="78" t="s">
        <v>74</v>
      </c>
      <c r="C81" s="164">
        <v>61.23</v>
      </c>
      <c r="D81" s="164">
        <v>0.56999999999999995</v>
      </c>
      <c r="E81" s="164">
        <v>1.83</v>
      </c>
      <c r="F81" s="164">
        <v>52.18</v>
      </c>
      <c r="G81" s="164">
        <v>0.08</v>
      </c>
      <c r="H81" s="164">
        <v>0.56000000000000005</v>
      </c>
      <c r="I81" s="164">
        <v>0.56000000000000005</v>
      </c>
      <c r="J81" s="164" t="s">
        <v>8</v>
      </c>
      <c r="K81" s="164" t="s">
        <v>8</v>
      </c>
      <c r="L81" s="164">
        <v>0.47</v>
      </c>
      <c r="M81" s="164">
        <v>5.54</v>
      </c>
      <c r="N81" s="164" t="s">
        <v>8</v>
      </c>
      <c r="O81" s="85"/>
      <c r="P81" s="85"/>
      <c r="Q81" s="85"/>
      <c r="R81" s="85"/>
      <c r="S81" s="85"/>
      <c r="T81" s="85"/>
      <c r="U81" s="85"/>
      <c r="V81" s="85"/>
      <c r="W81" s="85"/>
      <c r="X81" s="85"/>
      <c r="Y81" s="85"/>
      <c r="Z81" s="85"/>
      <c r="AA81" s="85"/>
      <c r="AB81" s="85"/>
      <c r="AC81" s="85"/>
    </row>
    <row r="82" spans="1:29" s="71" customFormat="1" ht="19.149999999999999" customHeight="1">
      <c r="A82" s="70">
        <f>IF(B82&lt;&gt;"",COUNTA($B$20:B82),"")</f>
        <v>62</v>
      </c>
      <c r="B82" s="80" t="s">
        <v>89</v>
      </c>
      <c r="C82" s="165">
        <v>2156.44</v>
      </c>
      <c r="D82" s="165">
        <v>128.99</v>
      </c>
      <c r="E82" s="165">
        <v>57.85</v>
      </c>
      <c r="F82" s="165">
        <v>9.23</v>
      </c>
      <c r="G82" s="165">
        <v>233.28</v>
      </c>
      <c r="H82" s="165">
        <v>3.19</v>
      </c>
      <c r="I82" s="165">
        <v>2.2799999999999998</v>
      </c>
      <c r="J82" s="165">
        <v>0.91</v>
      </c>
      <c r="K82" s="165">
        <v>17.82</v>
      </c>
      <c r="L82" s="165">
        <v>37.9</v>
      </c>
      <c r="M82" s="165">
        <v>116.8</v>
      </c>
      <c r="N82" s="165">
        <v>1551.39</v>
      </c>
      <c r="O82" s="85"/>
      <c r="P82" s="85"/>
      <c r="Q82" s="85"/>
      <c r="R82" s="85"/>
      <c r="S82" s="85"/>
      <c r="T82" s="85"/>
      <c r="U82" s="85"/>
      <c r="V82" s="85"/>
      <c r="W82" s="85"/>
      <c r="X82" s="85"/>
      <c r="Y82" s="85"/>
      <c r="Z82" s="85"/>
      <c r="AA82" s="85"/>
      <c r="AB82" s="85"/>
      <c r="AC82" s="85"/>
    </row>
    <row r="83" spans="1:29" s="87" customFormat="1" ht="11.1" customHeight="1">
      <c r="A83" s="69">
        <f>IF(B83&lt;&gt;"",COUNTA($B$20:B83),"")</f>
        <v>63</v>
      </c>
      <c r="B83" s="78" t="s">
        <v>90</v>
      </c>
      <c r="C83" s="164">
        <v>198.2</v>
      </c>
      <c r="D83" s="164">
        <v>69.59</v>
      </c>
      <c r="E83" s="164">
        <v>7.74</v>
      </c>
      <c r="F83" s="164">
        <v>33.03</v>
      </c>
      <c r="G83" s="164">
        <v>0.17</v>
      </c>
      <c r="H83" s="164" t="s">
        <v>8</v>
      </c>
      <c r="I83" s="164" t="s">
        <v>8</v>
      </c>
      <c r="J83" s="164" t="s">
        <v>8</v>
      </c>
      <c r="K83" s="164" t="s">
        <v>8</v>
      </c>
      <c r="L83" s="164">
        <v>11.07</v>
      </c>
      <c r="M83" s="164" t="s">
        <v>8</v>
      </c>
      <c r="N83" s="164">
        <v>76.599999999999994</v>
      </c>
      <c r="O83" s="86"/>
      <c r="P83" s="86"/>
      <c r="Q83" s="86"/>
      <c r="R83" s="86"/>
      <c r="S83" s="86"/>
      <c r="T83" s="86"/>
      <c r="U83" s="86"/>
      <c r="V83" s="86"/>
      <c r="W83" s="86"/>
      <c r="X83" s="86"/>
      <c r="Y83" s="86"/>
      <c r="Z83" s="86"/>
      <c r="AA83" s="86"/>
      <c r="AB83" s="86"/>
      <c r="AC83" s="86"/>
    </row>
    <row r="84" spans="1:29" s="87" customFormat="1" ht="11.1" customHeight="1">
      <c r="A84" s="69">
        <f>IF(B84&lt;&gt;"",COUNTA($B$20:B84),"")</f>
        <v>64</v>
      </c>
      <c r="B84" s="78" t="s">
        <v>91</v>
      </c>
      <c r="C84" s="164" t="s">
        <v>8</v>
      </c>
      <c r="D84" s="164" t="s">
        <v>8</v>
      </c>
      <c r="E84" s="164" t="s">
        <v>8</v>
      </c>
      <c r="F84" s="164" t="s">
        <v>8</v>
      </c>
      <c r="G84" s="164" t="s">
        <v>8</v>
      </c>
      <c r="H84" s="164" t="s">
        <v>8</v>
      </c>
      <c r="I84" s="164" t="s">
        <v>8</v>
      </c>
      <c r="J84" s="164" t="s">
        <v>8</v>
      </c>
      <c r="K84" s="164" t="s">
        <v>8</v>
      </c>
      <c r="L84" s="164" t="s">
        <v>8</v>
      </c>
      <c r="M84" s="164" t="s">
        <v>8</v>
      </c>
      <c r="N84" s="164" t="s">
        <v>8</v>
      </c>
      <c r="O84" s="86"/>
      <c r="P84" s="86"/>
      <c r="Q84" s="86"/>
      <c r="R84" s="86"/>
      <c r="S84" s="86"/>
      <c r="T84" s="86"/>
      <c r="U84" s="86"/>
      <c r="V84" s="86"/>
      <c r="W84" s="86"/>
      <c r="X84" s="86"/>
      <c r="Y84" s="86"/>
      <c r="Z84" s="86"/>
      <c r="AA84" s="86"/>
      <c r="AB84" s="86"/>
      <c r="AC84" s="86"/>
    </row>
    <row r="85" spans="1:29" s="87" customFormat="1" ht="11.1" customHeight="1">
      <c r="A85" s="69">
        <f>IF(B85&lt;&gt;"",COUNTA($B$20:B85),"")</f>
        <v>65</v>
      </c>
      <c r="B85" s="78" t="s">
        <v>92</v>
      </c>
      <c r="C85" s="164">
        <v>239.79</v>
      </c>
      <c r="D85" s="164">
        <v>221.07</v>
      </c>
      <c r="E85" s="164" t="s">
        <v>8</v>
      </c>
      <c r="F85" s="164" t="s">
        <v>8</v>
      </c>
      <c r="G85" s="164">
        <v>0.25</v>
      </c>
      <c r="H85" s="164" t="s">
        <v>8</v>
      </c>
      <c r="I85" s="164" t="s">
        <v>8</v>
      </c>
      <c r="J85" s="164" t="s">
        <v>8</v>
      </c>
      <c r="K85" s="164" t="s">
        <v>8</v>
      </c>
      <c r="L85" s="164">
        <v>18.420000000000002</v>
      </c>
      <c r="M85" s="164" t="s">
        <v>8</v>
      </c>
      <c r="N85" s="164">
        <v>0.04</v>
      </c>
      <c r="O85" s="86"/>
      <c r="P85" s="86"/>
      <c r="Q85" s="86"/>
      <c r="R85" s="86"/>
      <c r="S85" s="86"/>
      <c r="T85" s="86"/>
      <c r="U85" s="86"/>
      <c r="V85" s="86"/>
      <c r="W85" s="86"/>
      <c r="X85" s="86"/>
      <c r="Y85" s="86"/>
      <c r="Z85" s="86"/>
      <c r="AA85" s="86"/>
      <c r="AB85" s="86"/>
      <c r="AC85" s="86"/>
    </row>
    <row r="86" spans="1:29" s="87" customFormat="1" ht="11.1" customHeight="1">
      <c r="A86" s="69">
        <f>IF(B86&lt;&gt;"",COUNTA($B$20:B86),"")</f>
        <v>66</v>
      </c>
      <c r="B86" s="78" t="s">
        <v>74</v>
      </c>
      <c r="C86" s="164" t="s">
        <v>8</v>
      </c>
      <c r="D86" s="164" t="s">
        <v>8</v>
      </c>
      <c r="E86" s="164" t="s">
        <v>8</v>
      </c>
      <c r="F86" s="164" t="s">
        <v>8</v>
      </c>
      <c r="G86" s="164" t="s">
        <v>8</v>
      </c>
      <c r="H86" s="164" t="s">
        <v>8</v>
      </c>
      <c r="I86" s="164" t="s">
        <v>8</v>
      </c>
      <c r="J86" s="164" t="s">
        <v>8</v>
      </c>
      <c r="K86" s="164" t="s">
        <v>8</v>
      </c>
      <c r="L86" s="164" t="s">
        <v>8</v>
      </c>
      <c r="M86" s="164" t="s">
        <v>8</v>
      </c>
      <c r="N86" s="164" t="s">
        <v>8</v>
      </c>
      <c r="O86" s="86"/>
      <c r="P86" s="86"/>
      <c r="Q86" s="86"/>
      <c r="R86" s="86"/>
      <c r="S86" s="86"/>
      <c r="T86" s="86"/>
      <c r="U86" s="86"/>
      <c r="V86" s="86"/>
      <c r="W86" s="86"/>
      <c r="X86" s="86"/>
      <c r="Y86" s="86"/>
      <c r="Z86" s="86"/>
      <c r="AA86" s="86"/>
      <c r="AB86" s="86"/>
      <c r="AC86" s="86"/>
    </row>
    <row r="87" spans="1:29" s="71" customFormat="1" ht="19.149999999999999" customHeight="1">
      <c r="A87" s="70">
        <f>IF(B87&lt;&gt;"",COUNTA($B$20:B87),"")</f>
        <v>67</v>
      </c>
      <c r="B87" s="80" t="s">
        <v>93</v>
      </c>
      <c r="C87" s="165">
        <v>437.98</v>
      </c>
      <c r="D87" s="165">
        <v>290.66000000000003</v>
      </c>
      <c r="E87" s="165">
        <v>7.74</v>
      </c>
      <c r="F87" s="165">
        <v>33.03</v>
      </c>
      <c r="G87" s="165">
        <v>0.42</v>
      </c>
      <c r="H87" s="165" t="s">
        <v>8</v>
      </c>
      <c r="I87" s="165" t="s">
        <v>8</v>
      </c>
      <c r="J87" s="165" t="s">
        <v>8</v>
      </c>
      <c r="K87" s="165" t="s">
        <v>8</v>
      </c>
      <c r="L87" s="165">
        <v>29.5</v>
      </c>
      <c r="M87" s="165" t="s">
        <v>8</v>
      </c>
      <c r="N87" s="165">
        <v>76.63</v>
      </c>
      <c r="O87" s="85"/>
      <c r="P87" s="85"/>
      <c r="Q87" s="85"/>
      <c r="R87" s="85"/>
      <c r="S87" s="85"/>
      <c r="T87" s="85"/>
      <c r="U87" s="85"/>
      <c r="V87" s="85"/>
      <c r="W87" s="85"/>
      <c r="X87" s="85"/>
      <c r="Y87" s="85"/>
      <c r="Z87" s="85"/>
      <c r="AA87" s="85"/>
      <c r="AB87" s="85"/>
      <c r="AC87" s="85"/>
    </row>
    <row r="88" spans="1:29" s="71" customFormat="1" ht="19.149999999999999" customHeight="1">
      <c r="A88" s="70">
        <f>IF(B88&lt;&gt;"",COUNTA($B$20:B88),"")</f>
        <v>68</v>
      </c>
      <c r="B88" s="80" t="s">
        <v>94</v>
      </c>
      <c r="C88" s="165">
        <v>2594.42</v>
      </c>
      <c r="D88" s="165">
        <v>419.65</v>
      </c>
      <c r="E88" s="165">
        <v>65.59</v>
      </c>
      <c r="F88" s="165">
        <v>42.27</v>
      </c>
      <c r="G88" s="165">
        <v>233.7</v>
      </c>
      <c r="H88" s="165">
        <v>3.19</v>
      </c>
      <c r="I88" s="165">
        <v>2.2799999999999998</v>
      </c>
      <c r="J88" s="165">
        <v>0.91</v>
      </c>
      <c r="K88" s="165">
        <v>17.82</v>
      </c>
      <c r="L88" s="165">
        <v>67.400000000000006</v>
      </c>
      <c r="M88" s="165">
        <v>116.8</v>
      </c>
      <c r="N88" s="165">
        <v>1628.02</v>
      </c>
      <c r="O88" s="85"/>
      <c r="P88" s="85"/>
      <c r="Q88" s="85"/>
      <c r="R88" s="85"/>
      <c r="S88" s="85"/>
      <c r="T88" s="85"/>
      <c r="U88" s="85"/>
      <c r="V88" s="85"/>
      <c r="W88" s="85"/>
      <c r="X88" s="85"/>
      <c r="Y88" s="85"/>
      <c r="Z88" s="85"/>
      <c r="AA88" s="85"/>
      <c r="AB88" s="85"/>
      <c r="AC88" s="85"/>
    </row>
    <row r="89" spans="1:29" s="71" customFormat="1" ht="19.149999999999999" customHeight="1">
      <c r="A89" s="70">
        <f>IF(B89&lt;&gt;"",COUNTA($B$20:B89),"")</f>
        <v>69</v>
      </c>
      <c r="B89" s="80" t="s">
        <v>95</v>
      </c>
      <c r="C89" s="165">
        <v>-210.88</v>
      </c>
      <c r="D89" s="165">
        <v>-316.49</v>
      </c>
      <c r="E89" s="165">
        <v>-101.15</v>
      </c>
      <c r="F89" s="165">
        <v>-308.20999999999998</v>
      </c>
      <c r="G89" s="165">
        <v>-169.93</v>
      </c>
      <c r="H89" s="165">
        <v>-146.29</v>
      </c>
      <c r="I89" s="165">
        <v>-10.7</v>
      </c>
      <c r="J89" s="165">
        <v>-135.59</v>
      </c>
      <c r="K89" s="165">
        <v>-44.15</v>
      </c>
      <c r="L89" s="165">
        <v>-215.86</v>
      </c>
      <c r="M89" s="165">
        <v>1.24</v>
      </c>
      <c r="N89" s="165">
        <v>1089.96</v>
      </c>
      <c r="O89" s="85"/>
      <c r="P89" s="85"/>
      <c r="Q89" s="85"/>
      <c r="R89" s="85"/>
      <c r="S89" s="85"/>
      <c r="T89" s="85"/>
      <c r="U89" s="85"/>
      <c r="V89" s="85"/>
      <c r="W89" s="85"/>
      <c r="X89" s="85"/>
      <c r="Y89" s="85"/>
      <c r="Z89" s="85"/>
      <c r="AA89" s="85"/>
      <c r="AB89" s="85"/>
      <c r="AC89" s="85"/>
    </row>
    <row r="90" spans="1:29" s="87" customFormat="1" ht="24.95" customHeight="1">
      <c r="A90" s="69">
        <f>IF(B90&lt;&gt;"",COUNTA($B$20:B90),"")</f>
        <v>70</v>
      </c>
      <c r="B90" s="81" t="s">
        <v>96</v>
      </c>
      <c r="C90" s="166">
        <v>70.819999999999993</v>
      </c>
      <c r="D90" s="166">
        <v>-282.45</v>
      </c>
      <c r="E90" s="166">
        <v>-102.26</v>
      </c>
      <c r="F90" s="166">
        <v>-106.73</v>
      </c>
      <c r="G90" s="166">
        <v>-164.46</v>
      </c>
      <c r="H90" s="166">
        <v>-146.29</v>
      </c>
      <c r="I90" s="166">
        <v>-10.7</v>
      </c>
      <c r="J90" s="166">
        <v>-135.59</v>
      </c>
      <c r="K90" s="166">
        <v>-40.630000000000003</v>
      </c>
      <c r="L90" s="166">
        <v>-137.11000000000001</v>
      </c>
      <c r="M90" s="166">
        <v>37.43</v>
      </c>
      <c r="N90" s="166">
        <v>1013.33</v>
      </c>
      <c r="O90" s="86"/>
      <c r="P90" s="86"/>
      <c r="Q90" s="86"/>
      <c r="R90" s="86"/>
      <c r="S90" s="86"/>
      <c r="T90" s="86"/>
      <c r="U90" s="86"/>
      <c r="V90" s="86"/>
      <c r="W90" s="86"/>
      <c r="X90" s="86"/>
      <c r="Y90" s="86"/>
      <c r="Z90" s="86"/>
      <c r="AA90" s="86"/>
      <c r="AB90" s="86"/>
      <c r="AC90" s="86"/>
    </row>
    <row r="91" spans="1:29" s="87" customFormat="1" ht="15" customHeight="1">
      <c r="A91" s="69">
        <f>IF(B91&lt;&gt;"",COUNTA($B$20:B91),"")</f>
        <v>71</v>
      </c>
      <c r="B91" s="78" t="s">
        <v>97</v>
      </c>
      <c r="C91" s="164">
        <v>355.01</v>
      </c>
      <c r="D91" s="164" t="s">
        <v>8</v>
      </c>
      <c r="E91" s="164" t="s">
        <v>8</v>
      </c>
      <c r="F91" s="164" t="s">
        <v>8</v>
      </c>
      <c r="G91" s="164" t="s">
        <v>8</v>
      </c>
      <c r="H91" s="164" t="s">
        <v>8</v>
      </c>
      <c r="I91" s="164" t="s">
        <v>8</v>
      </c>
      <c r="J91" s="164" t="s">
        <v>8</v>
      </c>
      <c r="K91" s="164" t="s">
        <v>8</v>
      </c>
      <c r="L91" s="164" t="s">
        <v>8</v>
      </c>
      <c r="M91" s="164" t="s">
        <v>8</v>
      </c>
      <c r="N91" s="164">
        <v>355.01</v>
      </c>
      <c r="O91" s="86"/>
      <c r="P91" s="86"/>
      <c r="Q91" s="86"/>
      <c r="R91" s="86"/>
      <c r="S91" s="86"/>
      <c r="T91" s="86"/>
      <c r="U91" s="86"/>
      <c r="V91" s="86"/>
      <c r="W91" s="86"/>
      <c r="X91" s="86"/>
      <c r="Y91" s="86"/>
      <c r="Z91" s="86"/>
      <c r="AA91" s="86"/>
      <c r="AB91" s="86"/>
      <c r="AC91" s="86"/>
    </row>
    <row r="92" spans="1:29" ht="11.1" customHeight="1">
      <c r="A92" s="69">
        <f>IF(B92&lt;&gt;"",COUNTA($B$20:B92),"")</f>
        <v>72</v>
      </c>
      <c r="B92" s="78" t="s">
        <v>98</v>
      </c>
      <c r="C92" s="164">
        <v>60</v>
      </c>
      <c r="D92" s="164" t="s">
        <v>8</v>
      </c>
      <c r="E92" s="164" t="s">
        <v>8</v>
      </c>
      <c r="F92" s="164" t="s">
        <v>8</v>
      </c>
      <c r="G92" s="164" t="s">
        <v>8</v>
      </c>
      <c r="H92" s="164" t="s">
        <v>8</v>
      </c>
      <c r="I92" s="164" t="s">
        <v>8</v>
      </c>
      <c r="J92" s="164" t="s">
        <v>8</v>
      </c>
      <c r="K92" s="164" t="s">
        <v>8</v>
      </c>
      <c r="L92" s="164" t="s">
        <v>8</v>
      </c>
      <c r="M92" s="164" t="s">
        <v>8</v>
      </c>
      <c r="N92" s="164">
        <v>60</v>
      </c>
    </row>
  </sheetData>
  <mergeCells count="27">
    <mergeCell ref="L5:L16"/>
    <mergeCell ref="M5:M16"/>
    <mergeCell ref="N5:N16"/>
    <mergeCell ref="I6:I16"/>
    <mergeCell ref="J6:J16"/>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A1:B1"/>
    <mergeCell ref="C1:G1"/>
    <mergeCell ref="H1:N1"/>
    <mergeCell ref="A2:B3"/>
    <mergeCell ref="C2:G3"/>
    <mergeCell ref="H2:N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5"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AC92"/>
  <sheetViews>
    <sheetView zoomScale="140" zoomScaleNormal="140" workbookViewId="0">
      <pane xSplit="2" ySplit="18" topLeftCell="C19" activePane="bottomRight" state="frozen"/>
      <selection activeCell="C19" sqref="C19:G19"/>
      <selection pane="topRight" activeCell="C19" sqref="C19:G19"/>
      <selection pane="bottomLeft" activeCell="C19" sqref="C19:G19"/>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605</v>
      </c>
      <c r="B1" s="219"/>
      <c r="C1" s="220" t="str">
        <f>"Auszahlungen und Einzahlungen der kreisfreien und großen
kreisangehörigen Städte "&amp;Deckblatt!A7&amp;" nach Produktbereichen"</f>
        <v>Auszahlungen und Einzahlungen der kreisfreien und großen
kreisangehörigen Städte 2022 nach Produktbereichen</v>
      </c>
      <c r="D1" s="220"/>
      <c r="E1" s="220"/>
      <c r="F1" s="220"/>
      <c r="G1" s="221"/>
      <c r="H1" s="222" t="str">
        <f>"Auszahlungen und Einzahlungen der kreisfreien und großen
kreisangehörigen Städte "&amp;Deckblatt!A7&amp;" nach Produktbereichen"</f>
        <v>Auszahlungen und Einzahlungen der kreisfreien und großen
kreisangehörigen Städte 2022 nach Produktbereichen</v>
      </c>
      <c r="I1" s="220"/>
      <c r="J1" s="220"/>
      <c r="K1" s="220"/>
      <c r="L1" s="220"/>
      <c r="M1" s="220"/>
      <c r="N1" s="221"/>
    </row>
    <row r="2" spans="1:14" s="74" customFormat="1" ht="15" customHeight="1">
      <c r="A2" s="218" t="s">
        <v>610</v>
      </c>
      <c r="B2" s="219"/>
      <c r="C2" s="220" t="s">
        <v>61</v>
      </c>
      <c r="D2" s="220"/>
      <c r="E2" s="220"/>
      <c r="F2" s="220"/>
      <c r="G2" s="221"/>
      <c r="H2" s="222" t="s">
        <v>61</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12" t="s">
        <v>28</v>
      </c>
      <c r="B4" s="213" t="s">
        <v>116</v>
      </c>
      <c r="C4" s="213" t="s">
        <v>1</v>
      </c>
      <c r="D4" s="213" t="s">
        <v>120</v>
      </c>
      <c r="E4" s="213"/>
      <c r="F4" s="213"/>
      <c r="G4" s="266"/>
      <c r="H4" s="267" t="s">
        <v>120</v>
      </c>
      <c r="I4" s="213"/>
      <c r="J4" s="213"/>
      <c r="K4" s="213"/>
      <c r="L4" s="213"/>
      <c r="M4" s="213"/>
      <c r="N4" s="266"/>
    </row>
    <row r="5" spans="1:14" ht="11.45" customHeight="1">
      <c r="A5" s="212"/>
      <c r="B5" s="213"/>
      <c r="C5" s="213"/>
      <c r="D5" s="217" t="s">
        <v>107</v>
      </c>
      <c r="E5" s="217" t="s">
        <v>108</v>
      </c>
      <c r="F5" s="217" t="s">
        <v>109</v>
      </c>
      <c r="G5" s="216" t="s">
        <v>110</v>
      </c>
      <c r="H5" s="212" t="s">
        <v>111</v>
      </c>
      <c r="I5" s="217" t="s">
        <v>104</v>
      </c>
      <c r="J5" s="217"/>
      <c r="K5" s="217" t="s">
        <v>113</v>
      </c>
      <c r="L5" s="217" t="s">
        <v>118</v>
      </c>
      <c r="M5" s="217" t="s">
        <v>119</v>
      </c>
      <c r="N5" s="216" t="s">
        <v>114</v>
      </c>
    </row>
    <row r="6" spans="1:14" ht="11.45" customHeight="1">
      <c r="A6" s="212"/>
      <c r="B6" s="213"/>
      <c r="C6" s="213"/>
      <c r="D6" s="217"/>
      <c r="E6" s="217"/>
      <c r="F6" s="217"/>
      <c r="G6" s="216"/>
      <c r="H6" s="212"/>
      <c r="I6" s="217" t="s">
        <v>103</v>
      </c>
      <c r="J6" s="217" t="s">
        <v>112</v>
      </c>
      <c r="K6" s="217"/>
      <c r="L6" s="217"/>
      <c r="M6" s="217"/>
      <c r="N6" s="216"/>
    </row>
    <row r="7" spans="1:14" ht="11.45" customHeight="1">
      <c r="A7" s="212"/>
      <c r="B7" s="213"/>
      <c r="C7" s="213"/>
      <c r="D7" s="217"/>
      <c r="E7" s="217"/>
      <c r="F7" s="217"/>
      <c r="G7" s="216"/>
      <c r="H7" s="212"/>
      <c r="I7" s="217"/>
      <c r="J7" s="217"/>
      <c r="K7" s="217"/>
      <c r="L7" s="217"/>
      <c r="M7" s="217"/>
      <c r="N7" s="216"/>
    </row>
    <row r="8" spans="1:14" ht="11.45" customHeight="1">
      <c r="A8" s="212"/>
      <c r="B8" s="213"/>
      <c r="C8" s="213"/>
      <c r="D8" s="217"/>
      <c r="E8" s="217"/>
      <c r="F8" s="217"/>
      <c r="G8" s="216"/>
      <c r="H8" s="212"/>
      <c r="I8" s="217"/>
      <c r="J8" s="217"/>
      <c r="K8" s="217"/>
      <c r="L8" s="217"/>
      <c r="M8" s="217"/>
      <c r="N8" s="216"/>
    </row>
    <row r="9" spans="1:14" ht="11.45" customHeight="1">
      <c r="A9" s="212"/>
      <c r="B9" s="213"/>
      <c r="C9" s="265"/>
      <c r="D9" s="268"/>
      <c r="E9" s="268"/>
      <c r="F9" s="268"/>
      <c r="G9" s="269"/>
      <c r="H9" s="270"/>
      <c r="I9" s="268"/>
      <c r="J9" s="268"/>
      <c r="K9" s="268"/>
      <c r="L9" s="268"/>
      <c r="M9" s="268"/>
      <c r="N9" s="216"/>
    </row>
    <row r="10" spans="1:14" ht="11.45" customHeight="1">
      <c r="A10" s="212"/>
      <c r="B10" s="213"/>
      <c r="C10" s="265"/>
      <c r="D10" s="268"/>
      <c r="E10" s="268"/>
      <c r="F10" s="268"/>
      <c r="G10" s="269"/>
      <c r="H10" s="270"/>
      <c r="I10" s="268"/>
      <c r="J10" s="268"/>
      <c r="K10" s="268"/>
      <c r="L10" s="268"/>
      <c r="M10" s="268"/>
      <c r="N10" s="216"/>
    </row>
    <row r="11" spans="1:14" ht="11.45" customHeight="1">
      <c r="A11" s="212"/>
      <c r="B11" s="213"/>
      <c r="C11" s="265"/>
      <c r="D11" s="268"/>
      <c r="E11" s="268"/>
      <c r="F11" s="268"/>
      <c r="G11" s="269"/>
      <c r="H11" s="270"/>
      <c r="I11" s="268"/>
      <c r="J11" s="268"/>
      <c r="K11" s="268"/>
      <c r="L11" s="268"/>
      <c r="M11" s="268"/>
      <c r="N11" s="216"/>
    </row>
    <row r="12" spans="1:14" ht="11.45" customHeight="1">
      <c r="A12" s="212"/>
      <c r="B12" s="213"/>
      <c r="C12" s="265"/>
      <c r="D12" s="268"/>
      <c r="E12" s="268"/>
      <c r="F12" s="268"/>
      <c r="G12" s="269"/>
      <c r="H12" s="270"/>
      <c r="I12" s="268"/>
      <c r="J12" s="268"/>
      <c r="K12" s="268"/>
      <c r="L12" s="268"/>
      <c r="M12" s="268"/>
      <c r="N12" s="216"/>
    </row>
    <row r="13" spans="1:14" ht="11.45" customHeight="1">
      <c r="A13" s="212"/>
      <c r="B13" s="213"/>
      <c r="C13" s="265"/>
      <c r="D13" s="268"/>
      <c r="E13" s="268"/>
      <c r="F13" s="268"/>
      <c r="G13" s="269"/>
      <c r="H13" s="270"/>
      <c r="I13" s="268"/>
      <c r="J13" s="268"/>
      <c r="K13" s="268"/>
      <c r="L13" s="268"/>
      <c r="M13" s="268"/>
      <c r="N13" s="216"/>
    </row>
    <row r="14" spans="1:14" ht="11.45" customHeight="1">
      <c r="A14" s="212"/>
      <c r="B14" s="213"/>
      <c r="C14" s="265"/>
      <c r="D14" s="268"/>
      <c r="E14" s="268"/>
      <c r="F14" s="268"/>
      <c r="G14" s="269"/>
      <c r="H14" s="270"/>
      <c r="I14" s="268"/>
      <c r="J14" s="268"/>
      <c r="K14" s="268"/>
      <c r="L14" s="268"/>
      <c r="M14" s="268"/>
      <c r="N14" s="216"/>
    </row>
    <row r="15" spans="1:14" ht="11.45" customHeight="1">
      <c r="A15" s="212"/>
      <c r="B15" s="213"/>
      <c r="C15" s="265"/>
      <c r="D15" s="268"/>
      <c r="E15" s="268"/>
      <c r="F15" s="268"/>
      <c r="G15" s="269"/>
      <c r="H15" s="270"/>
      <c r="I15" s="268"/>
      <c r="J15" s="268"/>
      <c r="K15" s="268"/>
      <c r="L15" s="268"/>
      <c r="M15" s="268"/>
      <c r="N15" s="216"/>
    </row>
    <row r="16" spans="1:14" ht="11.45" customHeight="1">
      <c r="A16" s="212"/>
      <c r="B16" s="213"/>
      <c r="C16" s="265"/>
      <c r="D16" s="268"/>
      <c r="E16" s="268"/>
      <c r="F16" s="268"/>
      <c r="G16" s="269"/>
      <c r="H16" s="270"/>
      <c r="I16" s="268"/>
      <c r="J16" s="268"/>
      <c r="K16" s="268"/>
      <c r="L16" s="268"/>
      <c r="M16" s="268"/>
      <c r="N16" s="216"/>
    </row>
    <row r="17" spans="1:29" ht="11.45" customHeight="1">
      <c r="A17" s="212"/>
      <c r="B17" s="213"/>
      <c r="C17" s="265"/>
      <c r="D17" s="145">
        <v>11</v>
      </c>
      <c r="E17" s="145">
        <v>12</v>
      </c>
      <c r="F17" s="145" t="s">
        <v>101</v>
      </c>
      <c r="G17" s="146" t="s">
        <v>102</v>
      </c>
      <c r="H17" s="147">
        <v>3</v>
      </c>
      <c r="I17" s="145" t="s">
        <v>105</v>
      </c>
      <c r="J17" s="145">
        <v>36</v>
      </c>
      <c r="K17" s="145">
        <v>4</v>
      </c>
      <c r="L17" s="145" t="s">
        <v>106</v>
      </c>
      <c r="M17" s="145" t="s">
        <v>115</v>
      </c>
      <c r="N17" s="141">
        <v>6</v>
      </c>
    </row>
    <row r="18" spans="1:29" s="83" customFormat="1" ht="11.45" customHeight="1">
      <c r="A18" s="64">
        <v>1</v>
      </c>
      <c r="B18" s="65">
        <v>2</v>
      </c>
      <c r="C18" s="142">
        <v>3</v>
      </c>
      <c r="D18" s="142">
        <v>4</v>
      </c>
      <c r="E18" s="142">
        <v>5</v>
      </c>
      <c r="F18" s="142">
        <v>6</v>
      </c>
      <c r="G18" s="143">
        <v>7</v>
      </c>
      <c r="H18" s="148">
        <v>8</v>
      </c>
      <c r="I18" s="142">
        <v>9</v>
      </c>
      <c r="J18" s="142">
        <v>10</v>
      </c>
      <c r="K18" s="142">
        <v>11</v>
      </c>
      <c r="L18" s="142">
        <v>12</v>
      </c>
      <c r="M18" s="142">
        <v>13</v>
      </c>
      <c r="N18" s="67">
        <v>14</v>
      </c>
    </row>
    <row r="19" spans="1:29" s="71" customFormat="1" ht="20.100000000000001" customHeight="1">
      <c r="A19" s="88"/>
      <c r="B19" s="84"/>
      <c r="C19" s="263" t="s">
        <v>969</v>
      </c>
      <c r="D19" s="264"/>
      <c r="E19" s="264"/>
      <c r="F19" s="264"/>
      <c r="G19" s="264"/>
      <c r="H19" s="264" t="s">
        <v>969</v>
      </c>
      <c r="I19" s="264"/>
      <c r="J19" s="264"/>
      <c r="K19" s="264"/>
      <c r="L19" s="264"/>
      <c r="M19" s="264"/>
      <c r="N19" s="264"/>
      <c r="O19" s="85"/>
      <c r="P19" s="85"/>
      <c r="Q19" s="85"/>
      <c r="R19" s="85"/>
      <c r="S19" s="85"/>
      <c r="T19" s="85"/>
      <c r="U19" s="85"/>
      <c r="V19" s="85"/>
      <c r="W19" s="85"/>
      <c r="X19" s="85"/>
      <c r="Y19" s="85"/>
      <c r="Z19" s="85"/>
      <c r="AA19" s="85"/>
      <c r="AB19" s="85"/>
      <c r="AC19" s="85"/>
    </row>
    <row r="20" spans="1:29" s="71" customFormat="1" ht="11.1" customHeight="1">
      <c r="A20" s="69">
        <f>IF(B20&lt;&gt;"",COUNTA($B$20:B20),"")</f>
        <v>1</v>
      </c>
      <c r="B20" s="78" t="s">
        <v>70</v>
      </c>
      <c r="C20" s="161">
        <v>25890</v>
      </c>
      <c r="D20" s="161">
        <v>12049</v>
      </c>
      <c r="E20" s="161">
        <v>6613</v>
      </c>
      <c r="F20" s="161">
        <v>625</v>
      </c>
      <c r="G20" s="161">
        <v>2006</v>
      </c>
      <c r="H20" s="161">
        <v>281</v>
      </c>
      <c r="I20" s="161">
        <v>163</v>
      </c>
      <c r="J20" s="161">
        <v>119</v>
      </c>
      <c r="K20" s="161">
        <v>348</v>
      </c>
      <c r="L20" s="161">
        <v>2355</v>
      </c>
      <c r="M20" s="161">
        <v>1614</v>
      </c>
      <c r="N20" s="161" t="s">
        <v>8</v>
      </c>
      <c r="O20" s="85"/>
      <c r="P20" s="85"/>
      <c r="Q20" s="85"/>
      <c r="R20" s="85"/>
      <c r="S20" s="85"/>
      <c r="T20" s="85"/>
      <c r="U20" s="85"/>
      <c r="V20" s="85"/>
      <c r="W20" s="85"/>
      <c r="X20" s="85"/>
      <c r="Y20" s="85"/>
      <c r="Z20" s="85"/>
      <c r="AA20" s="85"/>
      <c r="AB20" s="85"/>
      <c r="AC20" s="85"/>
    </row>
    <row r="21" spans="1:29" s="71" customFormat="1" ht="11.1" customHeight="1">
      <c r="A21" s="69">
        <f>IF(B21&lt;&gt;"",COUNTA($B$20:B21),"")</f>
        <v>2</v>
      </c>
      <c r="B21" s="78" t="s">
        <v>71</v>
      </c>
      <c r="C21" s="161">
        <v>9564</v>
      </c>
      <c r="D21" s="161">
        <v>3013</v>
      </c>
      <c r="E21" s="161">
        <v>1924</v>
      </c>
      <c r="F21" s="161">
        <v>1744</v>
      </c>
      <c r="G21" s="161">
        <v>1219</v>
      </c>
      <c r="H21" s="161">
        <v>10</v>
      </c>
      <c r="I21" s="161">
        <v>9</v>
      </c>
      <c r="J21" s="161">
        <v>1</v>
      </c>
      <c r="K21" s="161">
        <v>297</v>
      </c>
      <c r="L21" s="161">
        <v>415</v>
      </c>
      <c r="M21" s="161">
        <v>941</v>
      </c>
      <c r="N21" s="161" t="s">
        <v>8</v>
      </c>
      <c r="O21" s="85"/>
      <c r="P21" s="85"/>
      <c r="Q21" s="85"/>
      <c r="R21" s="85"/>
      <c r="S21" s="85"/>
      <c r="T21" s="85"/>
      <c r="U21" s="85"/>
      <c r="V21" s="85"/>
      <c r="W21" s="85"/>
      <c r="X21" s="85"/>
      <c r="Y21" s="85"/>
      <c r="Z21" s="85"/>
      <c r="AA21" s="85"/>
      <c r="AB21" s="85"/>
      <c r="AC21" s="85"/>
    </row>
    <row r="22" spans="1:29" s="71" customFormat="1" ht="21.6" customHeight="1">
      <c r="A22" s="69">
        <f>IF(B22&lt;&gt;"",COUNTA($B$20:B22),"")</f>
        <v>3</v>
      </c>
      <c r="B22" s="79" t="s">
        <v>628</v>
      </c>
      <c r="C22" s="161" t="s">
        <v>8</v>
      </c>
      <c r="D22" s="161" t="s">
        <v>8</v>
      </c>
      <c r="E22" s="161" t="s">
        <v>8</v>
      </c>
      <c r="F22" s="161" t="s">
        <v>8</v>
      </c>
      <c r="G22" s="161" t="s">
        <v>8</v>
      </c>
      <c r="H22" s="161" t="s">
        <v>8</v>
      </c>
      <c r="I22" s="161" t="s">
        <v>8</v>
      </c>
      <c r="J22" s="161" t="s">
        <v>8</v>
      </c>
      <c r="K22" s="161" t="s">
        <v>8</v>
      </c>
      <c r="L22" s="161" t="s">
        <v>8</v>
      </c>
      <c r="M22" s="161" t="s">
        <v>8</v>
      </c>
      <c r="N22" s="161" t="s">
        <v>8</v>
      </c>
      <c r="O22" s="85"/>
      <c r="P22" s="85"/>
      <c r="Q22" s="85"/>
      <c r="R22" s="85"/>
      <c r="S22" s="85"/>
      <c r="T22" s="85"/>
      <c r="U22" s="85"/>
      <c r="V22" s="85"/>
      <c r="W22" s="85"/>
      <c r="X22" s="85"/>
      <c r="Y22" s="85"/>
      <c r="Z22" s="85"/>
      <c r="AA22" s="85"/>
      <c r="AB22" s="85"/>
      <c r="AC22" s="85"/>
    </row>
    <row r="23" spans="1:29" s="71" customFormat="1" ht="11.1" customHeight="1">
      <c r="A23" s="69">
        <f>IF(B23&lt;&gt;"",COUNTA($B$20:B23),"")</f>
        <v>4</v>
      </c>
      <c r="B23" s="78" t="s">
        <v>72</v>
      </c>
      <c r="C23" s="161">
        <v>2040</v>
      </c>
      <c r="D23" s="161" t="s">
        <v>8</v>
      </c>
      <c r="E23" s="161" t="s">
        <v>8</v>
      </c>
      <c r="F23" s="161" t="s">
        <v>8</v>
      </c>
      <c r="G23" s="161" t="s">
        <v>8</v>
      </c>
      <c r="H23" s="161" t="s">
        <v>8</v>
      </c>
      <c r="I23" s="161" t="s">
        <v>8</v>
      </c>
      <c r="J23" s="161" t="s">
        <v>8</v>
      </c>
      <c r="K23" s="161" t="s">
        <v>8</v>
      </c>
      <c r="L23" s="161" t="s">
        <v>8</v>
      </c>
      <c r="M23" s="161" t="s">
        <v>8</v>
      </c>
      <c r="N23" s="161">
        <v>2040</v>
      </c>
      <c r="O23" s="85"/>
      <c r="P23" s="85"/>
      <c r="Q23" s="85"/>
      <c r="R23" s="85"/>
      <c r="S23" s="85"/>
      <c r="T23" s="85"/>
      <c r="U23" s="85"/>
      <c r="V23" s="85"/>
      <c r="W23" s="85"/>
      <c r="X23" s="85"/>
      <c r="Y23" s="85"/>
      <c r="Z23" s="85"/>
      <c r="AA23" s="85"/>
      <c r="AB23" s="85"/>
      <c r="AC23" s="85"/>
    </row>
    <row r="24" spans="1:29" s="71" customFormat="1" ht="11.1" customHeight="1">
      <c r="A24" s="69">
        <f>IF(B24&lt;&gt;"",COUNTA($B$20:B24),"")</f>
        <v>5</v>
      </c>
      <c r="B24" s="78" t="s">
        <v>73</v>
      </c>
      <c r="C24" s="161">
        <v>36354</v>
      </c>
      <c r="D24" s="161">
        <v>791</v>
      </c>
      <c r="E24" s="161">
        <v>640</v>
      </c>
      <c r="F24" s="161">
        <v>1219</v>
      </c>
      <c r="G24" s="161">
        <v>745</v>
      </c>
      <c r="H24" s="161">
        <v>6608</v>
      </c>
      <c r="I24" s="161">
        <v>9</v>
      </c>
      <c r="J24" s="161">
        <v>6599</v>
      </c>
      <c r="K24" s="161">
        <v>1184</v>
      </c>
      <c r="L24" s="161">
        <v>611</v>
      </c>
      <c r="M24" s="161">
        <v>5242</v>
      </c>
      <c r="N24" s="161">
        <v>19314</v>
      </c>
      <c r="O24" s="85"/>
      <c r="P24" s="85"/>
      <c r="Q24" s="85"/>
      <c r="R24" s="85"/>
      <c r="S24" s="85"/>
      <c r="T24" s="85"/>
      <c r="U24" s="85"/>
      <c r="V24" s="85"/>
      <c r="W24" s="85"/>
      <c r="X24" s="85"/>
      <c r="Y24" s="85"/>
      <c r="Z24" s="85"/>
      <c r="AA24" s="85"/>
      <c r="AB24" s="85"/>
      <c r="AC24" s="85"/>
    </row>
    <row r="25" spans="1:29" s="71" customFormat="1" ht="11.1" customHeight="1">
      <c r="A25" s="69">
        <f>IF(B25&lt;&gt;"",COUNTA($B$20:B25),"")</f>
        <v>6</v>
      </c>
      <c r="B25" s="78" t="s">
        <v>74</v>
      </c>
      <c r="C25" s="161">
        <v>147</v>
      </c>
      <c r="D25" s="161">
        <v>33</v>
      </c>
      <c r="E25" s="161">
        <v>25</v>
      </c>
      <c r="F25" s="161">
        <v>66</v>
      </c>
      <c r="G25" s="161">
        <v>7</v>
      </c>
      <c r="H25" s="161" t="s">
        <v>8</v>
      </c>
      <c r="I25" s="161" t="s">
        <v>8</v>
      </c>
      <c r="J25" s="161" t="s">
        <v>8</v>
      </c>
      <c r="K25" s="161">
        <v>2</v>
      </c>
      <c r="L25" s="161" t="s">
        <v>8</v>
      </c>
      <c r="M25" s="161">
        <v>15</v>
      </c>
      <c r="N25" s="161" t="s">
        <v>8</v>
      </c>
      <c r="O25" s="85"/>
      <c r="P25" s="85"/>
      <c r="Q25" s="85"/>
      <c r="R25" s="85"/>
      <c r="S25" s="85"/>
      <c r="T25" s="85"/>
      <c r="U25" s="85"/>
      <c r="V25" s="85"/>
      <c r="W25" s="85"/>
      <c r="X25" s="85"/>
      <c r="Y25" s="85"/>
      <c r="Z25" s="85"/>
      <c r="AA25" s="85"/>
      <c r="AB25" s="85"/>
      <c r="AC25" s="85"/>
    </row>
    <row r="26" spans="1:29" s="71" customFormat="1" ht="19.149999999999999" customHeight="1">
      <c r="A26" s="70">
        <f>IF(B26&lt;&gt;"",COUNTA($B$20:B26),"")</f>
        <v>7</v>
      </c>
      <c r="B26" s="80" t="s">
        <v>75</v>
      </c>
      <c r="C26" s="162">
        <v>73701</v>
      </c>
      <c r="D26" s="162">
        <v>15819</v>
      </c>
      <c r="E26" s="162">
        <v>9152</v>
      </c>
      <c r="F26" s="162">
        <v>3522</v>
      </c>
      <c r="G26" s="162">
        <v>3964</v>
      </c>
      <c r="H26" s="162">
        <v>6899</v>
      </c>
      <c r="I26" s="162">
        <v>181</v>
      </c>
      <c r="J26" s="162">
        <v>6719</v>
      </c>
      <c r="K26" s="162">
        <v>1827</v>
      </c>
      <c r="L26" s="162">
        <v>3381</v>
      </c>
      <c r="M26" s="162">
        <v>7782</v>
      </c>
      <c r="N26" s="162">
        <v>21354</v>
      </c>
      <c r="O26" s="85"/>
      <c r="P26" s="85"/>
      <c r="Q26" s="85"/>
      <c r="R26" s="85"/>
      <c r="S26" s="85"/>
      <c r="T26" s="85"/>
      <c r="U26" s="85"/>
      <c r="V26" s="85"/>
      <c r="W26" s="85"/>
      <c r="X26" s="85"/>
      <c r="Y26" s="85"/>
      <c r="Z26" s="85"/>
      <c r="AA26" s="85"/>
      <c r="AB26" s="85"/>
      <c r="AC26" s="85"/>
    </row>
    <row r="27" spans="1:29" s="71" customFormat="1" ht="21.6" customHeight="1">
      <c r="A27" s="69">
        <f>IF(B27&lt;&gt;"",COUNTA($B$20:B27),"")</f>
        <v>8</v>
      </c>
      <c r="B27" s="79" t="s">
        <v>76</v>
      </c>
      <c r="C27" s="161">
        <v>16545</v>
      </c>
      <c r="D27" s="161">
        <v>1088</v>
      </c>
      <c r="E27" s="161">
        <v>274</v>
      </c>
      <c r="F27" s="161">
        <v>2246</v>
      </c>
      <c r="G27" s="161">
        <v>74</v>
      </c>
      <c r="H27" s="161" t="s">
        <v>8</v>
      </c>
      <c r="I27" s="161" t="s">
        <v>8</v>
      </c>
      <c r="J27" s="161" t="s">
        <v>8</v>
      </c>
      <c r="K27" s="161">
        <v>2132</v>
      </c>
      <c r="L27" s="161">
        <v>2942</v>
      </c>
      <c r="M27" s="161">
        <v>7790</v>
      </c>
      <c r="N27" s="161" t="s">
        <v>8</v>
      </c>
      <c r="O27" s="85"/>
      <c r="P27" s="85"/>
      <c r="Q27" s="85"/>
      <c r="R27" s="85"/>
      <c r="S27" s="85"/>
      <c r="T27" s="85"/>
      <c r="U27" s="85"/>
      <c r="V27" s="85"/>
      <c r="W27" s="85"/>
      <c r="X27" s="85"/>
      <c r="Y27" s="85"/>
      <c r="Z27" s="85"/>
      <c r="AA27" s="85"/>
      <c r="AB27" s="85"/>
      <c r="AC27" s="85"/>
    </row>
    <row r="28" spans="1:29" s="71" customFormat="1" ht="11.1" customHeight="1">
      <c r="A28" s="69">
        <f>IF(B28&lt;&gt;"",COUNTA($B$20:B28),"")</f>
        <v>9</v>
      </c>
      <c r="B28" s="78" t="s">
        <v>77</v>
      </c>
      <c r="C28" s="161">
        <v>12798</v>
      </c>
      <c r="D28" s="161">
        <v>152</v>
      </c>
      <c r="E28" s="161" t="s">
        <v>8</v>
      </c>
      <c r="F28" s="161">
        <v>820</v>
      </c>
      <c r="G28" s="161">
        <v>7</v>
      </c>
      <c r="H28" s="161" t="s">
        <v>8</v>
      </c>
      <c r="I28" s="161" t="s">
        <v>8</v>
      </c>
      <c r="J28" s="161" t="s">
        <v>8</v>
      </c>
      <c r="K28" s="161">
        <v>2126</v>
      </c>
      <c r="L28" s="161">
        <v>2373</v>
      </c>
      <c r="M28" s="161">
        <v>7320</v>
      </c>
      <c r="N28" s="161" t="s">
        <v>8</v>
      </c>
      <c r="O28" s="85"/>
      <c r="P28" s="85"/>
      <c r="Q28" s="85"/>
      <c r="R28" s="85"/>
      <c r="S28" s="85"/>
      <c r="T28" s="85"/>
      <c r="U28" s="85"/>
      <c r="V28" s="85"/>
      <c r="W28" s="85"/>
      <c r="X28" s="85"/>
      <c r="Y28" s="85"/>
      <c r="Z28" s="85"/>
      <c r="AA28" s="85"/>
      <c r="AB28" s="85"/>
      <c r="AC28" s="85"/>
    </row>
    <row r="29" spans="1:29" s="71" customFormat="1" ht="11.1" customHeight="1">
      <c r="A29" s="69">
        <f>IF(B29&lt;&gt;"",COUNTA($B$20:B29),"")</f>
        <v>10</v>
      </c>
      <c r="B29" s="78" t="s">
        <v>78</v>
      </c>
      <c r="C29" s="161" t="s">
        <v>8</v>
      </c>
      <c r="D29" s="161" t="s">
        <v>8</v>
      </c>
      <c r="E29" s="161" t="s">
        <v>8</v>
      </c>
      <c r="F29" s="161" t="s">
        <v>8</v>
      </c>
      <c r="G29" s="161" t="s">
        <v>8</v>
      </c>
      <c r="H29" s="161" t="s">
        <v>8</v>
      </c>
      <c r="I29" s="161" t="s">
        <v>8</v>
      </c>
      <c r="J29" s="161" t="s">
        <v>8</v>
      </c>
      <c r="K29" s="161" t="s">
        <v>8</v>
      </c>
      <c r="L29" s="161" t="s">
        <v>8</v>
      </c>
      <c r="M29" s="161" t="s">
        <v>8</v>
      </c>
      <c r="N29" s="161" t="s">
        <v>8</v>
      </c>
      <c r="O29" s="85"/>
      <c r="P29" s="85"/>
      <c r="Q29" s="85"/>
      <c r="R29" s="85"/>
      <c r="S29" s="85"/>
      <c r="T29" s="85"/>
      <c r="U29" s="85"/>
      <c r="V29" s="85"/>
      <c r="W29" s="85"/>
      <c r="X29" s="85"/>
      <c r="Y29" s="85"/>
      <c r="Z29" s="85"/>
      <c r="AA29" s="85"/>
      <c r="AB29" s="85"/>
      <c r="AC29" s="85"/>
    </row>
    <row r="30" spans="1:29" s="71" customFormat="1" ht="11.1" customHeight="1">
      <c r="A30" s="69">
        <f>IF(B30&lt;&gt;"",COUNTA($B$20:B30),"")</f>
        <v>11</v>
      </c>
      <c r="B30" s="78" t="s">
        <v>79</v>
      </c>
      <c r="C30" s="161" t="s">
        <v>8</v>
      </c>
      <c r="D30" s="161" t="s">
        <v>8</v>
      </c>
      <c r="E30" s="161" t="s">
        <v>8</v>
      </c>
      <c r="F30" s="161" t="s">
        <v>8</v>
      </c>
      <c r="G30" s="161" t="s">
        <v>8</v>
      </c>
      <c r="H30" s="161" t="s">
        <v>8</v>
      </c>
      <c r="I30" s="161" t="s">
        <v>8</v>
      </c>
      <c r="J30" s="161" t="s">
        <v>8</v>
      </c>
      <c r="K30" s="161" t="s">
        <v>8</v>
      </c>
      <c r="L30" s="161" t="s">
        <v>8</v>
      </c>
      <c r="M30" s="161" t="s">
        <v>8</v>
      </c>
      <c r="N30" s="161" t="s">
        <v>8</v>
      </c>
      <c r="O30" s="85"/>
      <c r="P30" s="85"/>
      <c r="Q30" s="85"/>
      <c r="R30" s="85"/>
      <c r="S30" s="85"/>
      <c r="T30" s="85"/>
      <c r="U30" s="85"/>
      <c r="V30" s="85"/>
      <c r="W30" s="85"/>
      <c r="X30" s="85"/>
      <c r="Y30" s="85"/>
      <c r="Z30" s="85"/>
      <c r="AA30" s="85"/>
      <c r="AB30" s="85"/>
      <c r="AC30" s="85"/>
    </row>
    <row r="31" spans="1:29" s="71" customFormat="1" ht="11.1" customHeight="1">
      <c r="A31" s="69">
        <f>IF(B31&lt;&gt;"",COUNTA($B$20:B31),"")</f>
        <v>12</v>
      </c>
      <c r="B31" s="78" t="s">
        <v>74</v>
      </c>
      <c r="C31" s="161">
        <v>25</v>
      </c>
      <c r="D31" s="161" t="s">
        <v>8</v>
      </c>
      <c r="E31" s="161" t="s">
        <v>8</v>
      </c>
      <c r="F31" s="161" t="s">
        <v>8</v>
      </c>
      <c r="G31" s="161" t="s">
        <v>8</v>
      </c>
      <c r="H31" s="161" t="s">
        <v>8</v>
      </c>
      <c r="I31" s="161" t="s">
        <v>8</v>
      </c>
      <c r="J31" s="161" t="s">
        <v>8</v>
      </c>
      <c r="K31" s="161" t="s">
        <v>8</v>
      </c>
      <c r="L31" s="161">
        <v>25</v>
      </c>
      <c r="M31" s="161" t="s">
        <v>8</v>
      </c>
      <c r="N31" s="161" t="s">
        <v>8</v>
      </c>
      <c r="O31" s="85"/>
      <c r="P31" s="85"/>
      <c r="Q31" s="85"/>
      <c r="R31" s="85"/>
      <c r="S31" s="85"/>
      <c r="T31" s="85"/>
      <c r="U31" s="85"/>
      <c r="V31" s="85"/>
      <c r="W31" s="85"/>
      <c r="X31" s="85"/>
      <c r="Y31" s="85"/>
      <c r="Z31" s="85"/>
      <c r="AA31" s="85"/>
      <c r="AB31" s="85"/>
      <c r="AC31" s="85"/>
    </row>
    <row r="32" spans="1:29" s="71" customFormat="1" ht="19.149999999999999" customHeight="1">
      <c r="A32" s="70">
        <f>IF(B32&lt;&gt;"",COUNTA($B$20:B32),"")</f>
        <v>13</v>
      </c>
      <c r="B32" s="80" t="s">
        <v>80</v>
      </c>
      <c r="C32" s="162">
        <v>16520</v>
      </c>
      <c r="D32" s="162">
        <v>1088</v>
      </c>
      <c r="E32" s="162">
        <v>274</v>
      </c>
      <c r="F32" s="162">
        <v>2246</v>
      </c>
      <c r="G32" s="162">
        <v>74</v>
      </c>
      <c r="H32" s="162" t="s">
        <v>8</v>
      </c>
      <c r="I32" s="162" t="s">
        <v>8</v>
      </c>
      <c r="J32" s="162" t="s">
        <v>8</v>
      </c>
      <c r="K32" s="162">
        <v>2132</v>
      </c>
      <c r="L32" s="162">
        <v>2917</v>
      </c>
      <c r="M32" s="162">
        <v>7790</v>
      </c>
      <c r="N32" s="162" t="s">
        <v>8</v>
      </c>
      <c r="O32" s="85"/>
      <c r="P32" s="85"/>
      <c r="Q32" s="85"/>
      <c r="R32" s="85"/>
      <c r="S32" s="85"/>
      <c r="T32" s="85"/>
      <c r="U32" s="85"/>
      <c r="V32" s="85"/>
      <c r="W32" s="85"/>
      <c r="X32" s="85"/>
      <c r="Y32" s="85"/>
      <c r="Z32" s="85"/>
      <c r="AA32" s="85"/>
      <c r="AB32" s="85"/>
      <c r="AC32" s="85"/>
    </row>
    <row r="33" spans="1:29" s="71" customFormat="1" ht="19.149999999999999" customHeight="1">
      <c r="A33" s="70">
        <f>IF(B33&lt;&gt;"",COUNTA($B$20:B33),"")</f>
        <v>14</v>
      </c>
      <c r="B33" s="80" t="s">
        <v>81</v>
      </c>
      <c r="C33" s="162">
        <v>90221</v>
      </c>
      <c r="D33" s="162">
        <v>16907</v>
      </c>
      <c r="E33" s="162">
        <v>9426</v>
      </c>
      <c r="F33" s="162">
        <v>5767</v>
      </c>
      <c r="G33" s="162">
        <v>4037</v>
      </c>
      <c r="H33" s="162">
        <v>6899</v>
      </c>
      <c r="I33" s="162">
        <v>181</v>
      </c>
      <c r="J33" s="162">
        <v>6719</v>
      </c>
      <c r="K33" s="162">
        <v>3959</v>
      </c>
      <c r="L33" s="162">
        <v>6298</v>
      </c>
      <c r="M33" s="162">
        <v>15572</v>
      </c>
      <c r="N33" s="162">
        <v>21354</v>
      </c>
      <c r="O33" s="85"/>
      <c r="P33" s="85"/>
      <c r="Q33" s="85"/>
      <c r="R33" s="85"/>
      <c r="S33" s="85"/>
      <c r="T33" s="85"/>
      <c r="U33" s="85"/>
      <c r="V33" s="85"/>
      <c r="W33" s="85"/>
      <c r="X33" s="85"/>
      <c r="Y33" s="85"/>
      <c r="Z33" s="85"/>
      <c r="AA33" s="85"/>
      <c r="AB33" s="85"/>
      <c r="AC33" s="85"/>
    </row>
    <row r="34" spans="1:29" s="71" customFormat="1" ht="11.1" customHeight="1">
      <c r="A34" s="69">
        <f>IF(B34&lt;&gt;"",COUNTA($B$20:B34),"")</f>
        <v>15</v>
      </c>
      <c r="B34" s="78" t="s">
        <v>82</v>
      </c>
      <c r="C34" s="161">
        <v>56723</v>
      </c>
      <c r="D34" s="161" t="s">
        <v>8</v>
      </c>
      <c r="E34" s="161" t="s">
        <v>8</v>
      </c>
      <c r="F34" s="161" t="s">
        <v>8</v>
      </c>
      <c r="G34" s="161" t="s">
        <v>8</v>
      </c>
      <c r="H34" s="161" t="s">
        <v>8</v>
      </c>
      <c r="I34" s="161" t="s">
        <v>8</v>
      </c>
      <c r="J34" s="161" t="s">
        <v>8</v>
      </c>
      <c r="K34" s="161" t="s">
        <v>8</v>
      </c>
      <c r="L34" s="161" t="s">
        <v>8</v>
      </c>
      <c r="M34" s="161" t="s">
        <v>8</v>
      </c>
      <c r="N34" s="161">
        <v>56723</v>
      </c>
      <c r="O34" s="85"/>
      <c r="P34" s="85"/>
      <c r="Q34" s="85"/>
      <c r="R34" s="85"/>
      <c r="S34" s="85"/>
      <c r="T34" s="85"/>
      <c r="U34" s="85"/>
      <c r="V34" s="85"/>
      <c r="W34" s="85"/>
      <c r="X34" s="85"/>
      <c r="Y34" s="85"/>
      <c r="Z34" s="85"/>
      <c r="AA34" s="85"/>
      <c r="AB34" s="85"/>
      <c r="AC34" s="85"/>
    </row>
    <row r="35" spans="1:29" s="71" customFormat="1" ht="11.1" customHeight="1">
      <c r="A35" s="69">
        <f>IF(B35&lt;&gt;"",COUNTA($B$20:B35),"")</f>
        <v>16</v>
      </c>
      <c r="B35" s="78" t="s">
        <v>83</v>
      </c>
      <c r="C35" s="161">
        <v>13030</v>
      </c>
      <c r="D35" s="161" t="s">
        <v>8</v>
      </c>
      <c r="E35" s="161" t="s">
        <v>8</v>
      </c>
      <c r="F35" s="161" t="s">
        <v>8</v>
      </c>
      <c r="G35" s="161" t="s">
        <v>8</v>
      </c>
      <c r="H35" s="161" t="s">
        <v>8</v>
      </c>
      <c r="I35" s="161" t="s">
        <v>8</v>
      </c>
      <c r="J35" s="161" t="s">
        <v>8</v>
      </c>
      <c r="K35" s="161" t="s">
        <v>8</v>
      </c>
      <c r="L35" s="161" t="s">
        <v>8</v>
      </c>
      <c r="M35" s="161" t="s">
        <v>8</v>
      </c>
      <c r="N35" s="161">
        <v>13030</v>
      </c>
      <c r="O35" s="85"/>
      <c r="P35" s="85"/>
      <c r="Q35" s="85"/>
      <c r="R35" s="85"/>
      <c r="S35" s="85"/>
      <c r="T35" s="85"/>
      <c r="U35" s="85"/>
      <c r="V35" s="85"/>
      <c r="W35" s="85"/>
      <c r="X35" s="85"/>
      <c r="Y35" s="85"/>
      <c r="Z35" s="85"/>
      <c r="AA35" s="85"/>
      <c r="AB35" s="85"/>
      <c r="AC35" s="85"/>
    </row>
    <row r="36" spans="1:29" s="71" customFormat="1" ht="11.1" customHeight="1">
      <c r="A36" s="69">
        <f>IF(B36&lt;&gt;"",COUNTA($B$20:B36),"")</f>
        <v>17</v>
      </c>
      <c r="B36" s="78" t="s">
        <v>99</v>
      </c>
      <c r="C36" s="161">
        <v>31986</v>
      </c>
      <c r="D36" s="161" t="s">
        <v>8</v>
      </c>
      <c r="E36" s="161" t="s">
        <v>8</v>
      </c>
      <c r="F36" s="161" t="s">
        <v>8</v>
      </c>
      <c r="G36" s="161" t="s">
        <v>8</v>
      </c>
      <c r="H36" s="161" t="s">
        <v>8</v>
      </c>
      <c r="I36" s="161" t="s">
        <v>8</v>
      </c>
      <c r="J36" s="161" t="s">
        <v>8</v>
      </c>
      <c r="K36" s="161" t="s">
        <v>8</v>
      </c>
      <c r="L36" s="161" t="s">
        <v>8</v>
      </c>
      <c r="M36" s="161" t="s">
        <v>8</v>
      </c>
      <c r="N36" s="161">
        <v>31986</v>
      </c>
      <c r="O36" s="85"/>
      <c r="P36" s="85"/>
      <c r="Q36" s="85"/>
      <c r="R36" s="85"/>
      <c r="S36" s="85"/>
      <c r="T36" s="85"/>
      <c r="U36" s="85"/>
      <c r="V36" s="85"/>
      <c r="W36" s="85"/>
      <c r="X36" s="85"/>
      <c r="Y36" s="85"/>
      <c r="Z36" s="85"/>
      <c r="AA36" s="85"/>
      <c r="AB36" s="85"/>
      <c r="AC36" s="85"/>
    </row>
    <row r="37" spans="1:29" s="71" customFormat="1" ht="11.1" customHeight="1">
      <c r="A37" s="69">
        <f>IF(B37&lt;&gt;"",COUNTA($B$20:B37),"")</f>
        <v>18</v>
      </c>
      <c r="B37" s="78" t="s">
        <v>100</v>
      </c>
      <c r="C37" s="161">
        <v>6221</v>
      </c>
      <c r="D37" s="161" t="s">
        <v>8</v>
      </c>
      <c r="E37" s="161" t="s">
        <v>8</v>
      </c>
      <c r="F37" s="161" t="s">
        <v>8</v>
      </c>
      <c r="G37" s="161" t="s">
        <v>8</v>
      </c>
      <c r="H37" s="161" t="s">
        <v>8</v>
      </c>
      <c r="I37" s="161" t="s">
        <v>8</v>
      </c>
      <c r="J37" s="161" t="s">
        <v>8</v>
      </c>
      <c r="K37" s="161" t="s">
        <v>8</v>
      </c>
      <c r="L37" s="161" t="s">
        <v>8</v>
      </c>
      <c r="M37" s="161" t="s">
        <v>8</v>
      </c>
      <c r="N37" s="161">
        <v>6221</v>
      </c>
      <c r="O37" s="85"/>
      <c r="P37" s="85"/>
      <c r="Q37" s="85"/>
      <c r="R37" s="85"/>
      <c r="S37" s="85"/>
      <c r="T37" s="85"/>
      <c r="U37" s="85"/>
      <c r="V37" s="85"/>
      <c r="W37" s="85"/>
      <c r="X37" s="85"/>
      <c r="Y37" s="85"/>
      <c r="Z37" s="85"/>
      <c r="AA37" s="85"/>
      <c r="AB37" s="85"/>
      <c r="AC37" s="85"/>
    </row>
    <row r="38" spans="1:29" s="71" customFormat="1" ht="11.1" customHeight="1">
      <c r="A38" s="69">
        <f>IF(B38&lt;&gt;"",COUNTA($B$20:B38),"")</f>
        <v>19</v>
      </c>
      <c r="B38" s="78" t="s">
        <v>27</v>
      </c>
      <c r="C38" s="161">
        <v>13995</v>
      </c>
      <c r="D38" s="161" t="s">
        <v>8</v>
      </c>
      <c r="E38" s="161" t="s">
        <v>8</v>
      </c>
      <c r="F38" s="161" t="s">
        <v>8</v>
      </c>
      <c r="G38" s="161" t="s">
        <v>8</v>
      </c>
      <c r="H38" s="161" t="s">
        <v>8</v>
      </c>
      <c r="I38" s="161" t="s">
        <v>8</v>
      </c>
      <c r="J38" s="161" t="s">
        <v>8</v>
      </c>
      <c r="K38" s="161" t="s">
        <v>8</v>
      </c>
      <c r="L38" s="161" t="s">
        <v>8</v>
      </c>
      <c r="M38" s="161" t="s">
        <v>8</v>
      </c>
      <c r="N38" s="161">
        <v>13995</v>
      </c>
      <c r="O38" s="85"/>
      <c r="P38" s="85"/>
      <c r="Q38" s="85"/>
      <c r="R38" s="85"/>
      <c r="S38" s="85"/>
      <c r="T38" s="85"/>
      <c r="U38" s="85"/>
      <c r="V38" s="85"/>
      <c r="W38" s="85"/>
      <c r="X38" s="85"/>
      <c r="Y38" s="85"/>
      <c r="Z38" s="85"/>
      <c r="AA38" s="85"/>
      <c r="AB38" s="85"/>
      <c r="AC38" s="85"/>
    </row>
    <row r="39" spans="1:29" s="71" customFormat="1" ht="21.6" customHeight="1">
      <c r="A39" s="69">
        <f>IF(B39&lt;&gt;"",COUNTA($B$20:B39),"")</f>
        <v>20</v>
      </c>
      <c r="B39" s="79" t="s">
        <v>84</v>
      </c>
      <c r="C39" s="161">
        <v>3487</v>
      </c>
      <c r="D39" s="161" t="s">
        <v>8</v>
      </c>
      <c r="E39" s="161" t="s">
        <v>8</v>
      </c>
      <c r="F39" s="161" t="s">
        <v>8</v>
      </c>
      <c r="G39" s="161" t="s">
        <v>8</v>
      </c>
      <c r="H39" s="161" t="s">
        <v>8</v>
      </c>
      <c r="I39" s="161" t="s">
        <v>8</v>
      </c>
      <c r="J39" s="161" t="s">
        <v>8</v>
      </c>
      <c r="K39" s="161" t="s">
        <v>8</v>
      </c>
      <c r="L39" s="161" t="s">
        <v>8</v>
      </c>
      <c r="M39" s="161" t="s">
        <v>8</v>
      </c>
      <c r="N39" s="161">
        <v>3487</v>
      </c>
      <c r="O39" s="85"/>
      <c r="P39" s="85"/>
      <c r="Q39" s="85"/>
      <c r="R39" s="85"/>
      <c r="S39" s="85"/>
      <c r="T39" s="85"/>
      <c r="U39" s="85"/>
      <c r="V39" s="85"/>
      <c r="W39" s="85"/>
      <c r="X39" s="85"/>
      <c r="Y39" s="85"/>
      <c r="Z39" s="85"/>
      <c r="AA39" s="85"/>
      <c r="AB39" s="85"/>
      <c r="AC39" s="85"/>
    </row>
    <row r="40" spans="1:29" s="71" customFormat="1" ht="21.6" customHeight="1">
      <c r="A40" s="69">
        <f>IF(B40&lt;&gt;"",COUNTA($B$20:B40),"")</f>
        <v>21</v>
      </c>
      <c r="B40" s="79" t="s">
        <v>85</v>
      </c>
      <c r="C40" s="161">
        <v>174</v>
      </c>
      <c r="D40" s="161">
        <v>11</v>
      </c>
      <c r="E40" s="161">
        <v>2</v>
      </c>
      <c r="F40" s="161" t="s">
        <v>8</v>
      </c>
      <c r="G40" s="161">
        <v>139</v>
      </c>
      <c r="H40" s="161">
        <v>9</v>
      </c>
      <c r="I40" s="161">
        <v>6</v>
      </c>
      <c r="J40" s="161">
        <v>4</v>
      </c>
      <c r="K40" s="161" t="s">
        <v>8</v>
      </c>
      <c r="L40" s="161" t="s">
        <v>8</v>
      </c>
      <c r="M40" s="161">
        <v>13</v>
      </c>
      <c r="N40" s="161" t="s">
        <v>8</v>
      </c>
      <c r="O40" s="85"/>
      <c r="P40" s="85"/>
      <c r="Q40" s="85"/>
      <c r="R40" s="85"/>
      <c r="S40" s="85"/>
      <c r="T40" s="85"/>
      <c r="U40" s="85"/>
      <c r="V40" s="85"/>
      <c r="W40" s="85"/>
      <c r="X40" s="85"/>
      <c r="Y40" s="85"/>
      <c r="Z40" s="85"/>
      <c r="AA40" s="85"/>
      <c r="AB40" s="85"/>
      <c r="AC40" s="85"/>
    </row>
    <row r="41" spans="1:29" s="71" customFormat="1" ht="21.6" customHeight="1">
      <c r="A41" s="69">
        <f>IF(B41&lt;&gt;"",COUNTA($B$20:B41),"")</f>
        <v>22</v>
      </c>
      <c r="B41" s="79" t="s">
        <v>86</v>
      </c>
      <c r="C41" s="161">
        <v>186</v>
      </c>
      <c r="D41" s="161">
        <v>30</v>
      </c>
      <c r="E41" s="161" t="s">
        <v>8</v>
      </c>
      <c r="F41" s="161">
        <v>2</v>
      </c>
      <c r="G41" s="161" t="s">
        <v>8</v>
      </c>
      <c r="H41" s="161">
        <v>151</v>
      </c>
      <c r="I41" s="161" t="s">
        <v>8</v>
      </c>
      <c r="J41" s="161">
        <v>151</v>
      </c>
      <c r="K41" s="161" t="s">
        <v>8</v>
      </c>
      <c r="L41" s="161" t="s">
        <v>8</v>
      </c>
      <c r="M41" s="161">
        <v>3</v>
      </c>
      <c r="N41" s="161" t="s">
        <v>8</v>
      </c>
      <c r="O41" s="85"/>
      <c r="P41" s="85"/>
      <c r="Q41" s="85"/>
      <c r="R41" s="85"/>
      <c r="S41" s="85"/>
      <c r="T41" s="85"/>
      <c r="U41" s="85"/>
      <c r="V41" s="85"/>
      <c r="W41" s="85"/>
      <c r="X41" s="85"/>
      <c r="Y41" s="85"/>
      <c r="Z41" s="85"/>
      <c r="AA41" s="85"/>
      <c r="AB41" s="85"/>
      <c r="AC41" s="85"/>
    </row>
    <row r="42" spans="1:29" s="71" customFormat="1" ht="11.1" customHeight="1">
      <c r="A42" s="69">
        <f>IF(B42&lt;&gt;"",COUNTA($B$20:B42),"")</f>
        <v>23</v>
      </c>
      <c r="B42" s="78" t="s">
        <v>87</v>
      </c>
      <c r="C42" s="161">
        <v>2749</v>
      </c>
      <c r="D42" s="161">
        <v>46</v>
      </c>
      <c r="E42" s="161">
        <v>1161</v>
      </c>
      <c r="F42" s="161">
        <v>62</v>
      </c>
      <c r="G42" s="161">
        <v>34</v>
      </c>
      <c r="H42" s="161" t="s">
        <v>8</v>
      </c>
      <c r="I42" s="161" t="s">
        <v>8</v>
      </c>
      <c r="J42" s="161" t="s">
        <v>8</v>
      </c>
      <c r="K42" s="161" t="s">
        <v>8</v>
      </c>
      <c r="L42" s="161">
        <v>519</v>
      </c>
      <c r="M42" s="161">
        <v>926</v>
      </c>
      <c r="N42" s="161" t="s">
        <v>8</v>
      </c>
      <c r="O42" s="85"/>
      <c r="P42" s="85"/>
      <c r="Q42" s="85"/>
      <c r="R42" s="85"/>
      <c r="S42" s="85"/>
      <c r="T42" s="85"/>
      <c r="U42" s="85"/>
      <c r="V42" s="85"/>
      <c r="W42" s="85"/>
      <c r="X42" s="85"/>
      <c r="Y42" s="85"/>
      <c r="Z42" s="85"/>
      <c r="AA42" s="85"/>
      <c r="AB42" s="85"/>
      <c r="AC42" s="85"/>
    </row>
    <row r="43" spans="1:29" s="71" customFormat="1" ht="11.1" customHeight="1">
      <c r="A43" s="69">
        <f>IF(B43&lt;&gt;"",COUNTA($B$20:B43),"")</f>
        <v>24</v>
      </c>
      <c r="B43" s="78" t="s">
        <v>88</v>
      </c>
      <c r="C43" s="161">
        <v>9743</v>
      </c>
      <c r="D43" s="161">
        <v>2110</v>
      </c>
      <c r="E43" s="161">
        <v>1149</v>
      </c>
      <c r="F43" s="161">
        <v>248</v>
      </c>
      <c r="G43" s="161">
        <v>484</v>
      </c>
      <c r="H43" s="161">
        <v>58</v>
      </c>
      <c r="I43" s="161" t="s">
        <v>8</v>
      </c>
      <c r="J43" s="161">
        <v>58</v>
      </c>
      <c r="K43" s="161">
        <v>145</v>
      </c>
      <c r="L43" s="161">
        <v>882</v>
      </c>
      <c r="M43" s="161">
        <v>2937</v>
      </c>
      <c r="N43" s="161">
        <v>1730</v>
      </c>
      <c r="O43" s="85"/>
      <c r="P43" s="85"/>
      <c r="Q43" s="85"/>
      <c r="R43" s="85"/>
      <c r="S43" s="85"/>
      <c r="T43" s="85"/>
      <c r="U43" s="85"/>
      <c r="V43" s="85"/>
      <c r="W43" s="85"/>
      <c r="X43" s="85"/>
      <c r="Y43" s="85"/>
      <c r="Z43" s="85"/>
      <c r="AA43" s="85"/>
      <c r="AB43" s="85"/>
      <c r="AC43" s="85"/>
    </row>
    <row r="44" spans="1:29" s="71" customFormat="1" ht="11.1" customHeight="1">
      <c r="A44" s="69">
        <f>IF(B44&lt;&gt;"",COUNTA($B$20:B44),"")</f>
        <v>25</v>
      </c>
      <c r="B44" s="78" t="s">
        <v>74</v>
      </c>
      <c r="C44" s="161">
        <v>147</v>
      </c>
      <c r="D44" s="161">
        <v>33</v>
      </c>
      <c r="E44" s="161">
        <v>25</v>
      </c>
      <c r="F44" s="161">
        <v>66</v>
      </c>
      <c r="G44" s="161">
        <v>7</v>
      </c>
      <c r="H44" s="161" t="s">
        <v>8</v>
      </c>
      <c r="I44" s="161" t="s">
        <v>8</v>
      </c>
      <c r="J44" s="161" t="s">
        <v>8</v>
      </c>
      <c r="K44" s="161">
        <v>2</v>
      </c>
      <c r="L44" s="161" t="s">
        <v>8</v>
      </c>
      <c r="M44" s="161">
        <v>15</v>
      </c>
      <c r="N44" s="161" t="s">
        <v>8</v>
      </c>
      <c r="O44" s="85"/>
      <c r="P44" s="85"/>
      <c r="Q44" s="85"/>
      <c r="R44" s="85"/>
      <c r="S44" s="85"/>
      <c r="T44" s="85"/>
      <c r="U44" s="85"/>
      <c r="V44" s="85"/>
      <c r="W44" s="85"/>
      <c r="X44" s="85"/>
      <c r="Y44" s="85"/>
      <c r="Z44" s="85"/>
      <c r="AA44" s="85"/>
      <c r="AB44" s="85"/>
      <c r="AC44" s="85"/>
    </row>
    <row r="45" spans="1:29" s="71" customFormat="1" ht="19.149999999999999" customHeight="1">
      <c r="A45" s="70">
        <f>IF(B45&lt;&gt;"",COUNTA($B$20:B45),"")</f>
        <v>26</v>
      </c>
      <c r="B45" s="80" t="s">
        <v>89</v>
      </c>
      <c r="C45" s="162">
        <v>86909</v>
      </c>
      <c r="D45" s="162">
        <v>2165</v>
      </c>
      <c r="E45" s="162">
        <v>2287</v>
      </c>
      <c r="F45" s="162">
        <v>246</v>
      </c>
      <c r="G45" s="162">
        <v>650</v>
      </c>
      <c r="H45" s="162">
        <v>218</v>
      </c>
      <c r="I45" s="162">
        <v>6</v>
      </c>
      <c r="J45" s="162">
        <v>212</v>
      </c>
      <c r="K45" s="162">
        <v>143</v>
      </c>
      <c r="L45" s="162">
        <v>1401</v>
      </c>
      <c r="M45" s="162">
        <v>3864</v>
      </c>
      <c r="N45" s="162">
        <v>75935</v>
      </c>
      <c r="O45" s="85"/>
      <c r="P45" s="85"/>
      <c r="Q45" s="85"/>
      <c r="R45" s="85"/>
      <c r="S45" s="85"/>
      <c r="T45" s="85"/>
      <c r="U45" s="85"/>
      <c r="V45" s="85"/>
      <c r="W45" s="85"/>
      <c r="X45" s="85"/>
      <c r="Y45" s="85"/>
      <c r="Z45" s="85"/>
      <c r="AA45" s="85"/>
      <c r="AB45" s="85"/>
      <c r="AC45" s="85"/>
    </row>
    <row r="46" spans="1:29" s="87" customFormat="1" ht="11.1" customHeight="1">
      <c r="A46" s="69">
        <f>IF(B46&lt;&gt;"",COUNTA($B$20:B46),"")</f>
        <v>27</v>
      </c>
      <c r="B46" s="78" t="s">
        <v>90</v>
      </c>
      <c r="C46" s="161">
        <v>9337</v>
      </c>
      <c r="D46" s="161" t="s">
        <v>8</v>
      </c>
      <c r="E46" s="161">
        <v>195</v>
      </c>
      <c r="F46" s="161">
        <v>1919</v>
      </c>
      <c r="G46" s="161" t="s">
        <v>8</v>
      </c>
      <c r="H46" s="161" t="s">
        <v>8</v>
      </c>
      <c r="I46" s="161" t="s">
        <v>8</v>
      </c>
      <c r="J46" s="161" t="s">
        <v>8</v>
      </c>
      <c r="K46" s="161" t="s">
        <v>8</v>
      </c>
      <c r="L46" s="161">
        <v>916</v>
      </c>
      <c r="M46" s="161">
        <v>2259</v>
      </c>
      <c r="N46" s="161">
        <v>4048</v>
      </c>
      <c r="O46" s="86"/>
      <c r="P46" s="86"/>
      <c r="Q46" s="86"/>
      <c r="R46" s="86"/>
      <c r="S46" s="86"/>
      <c r="T46" s="86"/>
      <c r="U46" s="86"/>
      <c r="V46" s="86"/>
      <c r="W46" s="86"/>
      <c r="X46" s="86"/>
      <c r="Y46" s="86"/>
      <c r="Z46" s="86"/>
      <c r="AA46" s="86"/>
      <c r="AB46" s="86"/>
      <c r="AC46" s="86"/>
    </row>
    <row r="47" spans="1:29" s="87" customFormat="1" ht="11.1" customHeight="1">
      <c r="A47" s="69">
        <f>IF(B47&lt;&gt;"",COUNTA($B$20:B47),"")</f>
        <v>28</v>
      </c>
      <c r="B47" s="78" t="s">
        <v>91</v>
      </c>
      <c r="C47" s="161" t="s">
        <v>8</v>
      </c>
      <c r="D47" s="161" t="s">
        <v>8</v>
      </c>
      <c r="E47" s="161" t="s">
        <v>8</v>
      </c>
      <c r="F47" s="161" t="s">
        <v>8</v>
      </c>
      <c r="G47" s="161" t="s">
        <v>8</v>
      </c>
      <c r="H47" s="161" t="s">
        <v>8</v>
      </c>
      <c r="I47" s="161" t="s">
        <v>8</v>
      </c>
      <c r="J47" s="161" t="s">
        <v>8</v>
      </c>
      <c r="K47" s="161" t="s">
        <v>8</v>
      </c>
      <c r="L47" s="161" t="s">
        <v>8</v>
      </c>
      <c r="M47" s="161" t="s">
        <v>8</v>
      </c>
      <c r="N47" s="161" t="s">
        <v>8</v>
      </c>
      <c r="O47" s="86"/>
      <c r="P47" s="86"/>
      <c r="Q47" s="86"/>
      <c r="R47" s="86"/>
      <c r="S47" s="86"/>
      <c r="T47" s="86"/>
      <c r="U47" s="86"/>
      <c r="V47" s="86"/>
      <c r="W47" s="86"/>
      <c r="X47" s="86"/>
      <c r="Y47" s="86"/>
      <c r="Z47" s="86"/>
      <c r="AA47" s="86"/>
      <c r="AB47" s="86"/>
      <c r="AC47" s="86"/>
    </row>
    <row r="48" spans="1:29" s="87" customFormat="1" ht="11.1" customHeight="1">
      <c r="A48" s="69">
        <f>IF(B48&lt;&gt;"",COUNTA($B$20:B48),"")</f>
        <v>29</v>
      </c>
      <c r="B48" s="78" t="s">
        <v>92</v>
      </c>
      <c r="C48" s="161">
        <v>5596</v>
      </c>
      <c r="D48" s="161">
        <v>1818</v>
      </c>
      <c r="E48" s="161">
        <v>2</v>
      </c>
      <c r="F48" s="161">
        <v>2503</v>
      </c>
      <c r="G48" s="161">
        <v>54</v>
      </c>
      <c r="H48" s="161" t="s">
        <v>8</v>
      </c>
      <c r="I48" s="161" t="s">
        <v>8</v>
      </c>
      <c r="J48" s="161" t="s">
        <v>8</v>
      </c>
      <c r="K48" s="161">
        <v>709</v>
      </c>
      <c r="L48" s="161">
        <v>465</v>
      </c>
      <c r="M48" s="161">
        <v>43</v>
      </c>
      <c r="N48" s="161" t="s">
        <v>8</v>
      </c>
      <c r="O48" s="86"/>
      <c r="P48" s="86"/>
      <c r="Q48" s="86"/>
      <c r="R48" s="86"/>
      <c r="S48" s="86"/>
      <c r="T48" s="86"/>
      <c r="U48" s="86"/>
      <c r="V48" s="86"/>
      <c r="W48" s="86"/>
      <c r="X48" s="86"/>
      <c r="Y48" s="86"/>
      <c r="Z48" s="86"/>
      <c r="AA48" s="86"/>
      <c r="AB48" s="86"/>
      <c r="AC48" s="86"/>
    </row>
    <row r="49" spans="1:29" s="87" customFormat="1" ht="11.1" customHeight="1">
      <c r="A49" s="69">
        <f>IF(B49&lt;&gt;"",COUNTA($B$20:B49),"")</f>
        <v>30</v>
      </c>
      <c r="B49" s="78" t="s">
        <v>74</v>
      </c>
      <c r="C49" s="161">
        <v>25</v>
      </c>
      <c r="D49" s="161" t="s">
        <v>8</v>
      </c>
      <c r="E49" s="161" t="s">
        <v>8</v>
      </c>
      <c r="F49" s="161" t="s">
        <v>8</v>
      </c>
      <c r="G49" s="161" t="s">
        <v>8</v>
      </c>
      <c r="H49" s="161" t="s">
        <v>8</v>
      </c>
      <c r="I49" s="161" t="s">
        <v>8</v>
      </c>
      <c r="J49" s="161" t="s">
        <v>8</v>
      </c>
      <c r="K49" s="161" t="s">
        <v>8</v>
      </c>
      <c r="L49" s="161">
        <v>25</v>
      </c>
      <c r="M49" s="161" t="s">
        <v>8</v>
      </c>
      <c r="N49" s="161" t="s">
        <v>8</v>
      </c>
      <c r="O49" s="86"/>
      <c r="P49" s="86"/>
      <c r="Q49" s="86"/>
      <c r="R49" s="86"/>
      <c r="S49" s="86"/>
      <c r="T49" s="86"/>
      <c r="U49" s="86"/>
      <c r="V49" s="86"/>
      <c r="W49" s="86"/>
      <c r="X49" s="86"/>
      <c r="Y49" s="86"/>
      <c r="Z49" s="86"/>
      <c r="AA49" s="86"/>
      <c r="AB49" s="86"/>
      <c r="AC49" s="86"/>
    </row>
    <row r="50" spans="1:29" s="71" customFormat="1" ht="19.149999999999999" customHeight="1">
      <c r="A50" s="70">
        <f>IF(B50&lt;&gt;"",COUNTA($B$20:B50),"")</f>
        <v>31</v>
      </c>
      <c r="B50" s="80" t="s">
        <v>93</v>
      </c>
      <c r="C50" s="162">
        <v>14908</v>
      </c>
      <c r="D50" s="162">
        <v>1818</v>
      </c>
      <c r="E50" s="162">
        <v>197</v>
      </c>
      <c r="F50" s="162">
        <v>4422</v>
      </c>
      <c r="G50" s="162">
        <v>54</v>
      </c>
      <c r="H50" s="162" t="s">
        <v>8</v>
      </c>
      <c r="I50" s="162" t="s">
        <v>8</v>
      </c>
      <c r="J50" s="162" t="s">
        <v>8</v>
      </c>
      <c r="K50" s="162">
        <v>709</v>
      </c>
      <c r="L50" s="162">
        <v>1356</v>
      </c>
      <c r="M50" s="162">
        <v>2303</v>
      </c>
      <c r="N50" s="162">
        <v>4048</v>
      </c>
      <c r="O50" s="85"/>
      <c r="P50" s="85"/>
      <c r="Q50" s="85"/>
      <c r="R50" s="85"/>
      <c r="S50" s="85"/>
      <c r="T50" s="85"/>
      <c r="U50" s="85"/>
      <c r="V50" s="85"/>
      <c r="W50" s="85"/>
      <c r="X50" s="85"/>
      <c r="Y50" s="85"/>
      <c r="Z50" s="85"/>
      <c r="AA50" s="85"/>
      <c r="AB50" s="85"/>
      <c r="AC50" s="85"/>
    </row>
    <row r="51" spans="1:29" s="71" customFormat="1" ht="19.149999999999999" customHeight="1">
      <c r="A51" s="70">
        <f>IF(B51&lt;&gt;"",COUNTA($B$20:B51),"")</f>
        <v>32</v>
      </c>
      <c r="B51" s="80" t="s">
        <v>94</v>
      </c>
      <c r="C51" s="162">
        <v>101817</v>
      </c>
      <c r="D51" s="162">
        <v>3983</v>
      </c>
      <c r="E51" s="162">
        <v>2485</v>
      </c>
      <c r="F51" s="162">
        <v>4668</v>
      </c>
      <c r="G51" s="162">
        <v>705</v>
      </c>
      <c r="H51" s="162">
        <v>218</v>
      </c>
      <c r="I51" s="162">
        <v>6</v>
      </c>
      <c r="J51" s="162">
        <v>212</v>
      </c>
      <c r="K51" s="162">
        <v>852</v>
      </c>
      <c r="L51" s="162">
        <v>2757</v>
      </c>
      <c r="M51" s="162">
        <v>6167</v>
      </c>
      <c r="N51" s="162">
        <v>79983</v>
      </c>
      <c r="O51" s="85"/>
      <c r="P51" s="85"/>
      <c r="Q51" s="85"/>
      <c r="R51" s="85"/>
      <c r="S51" s="85"/>
      <c r="T51" s="85"/>
      <c r="U51" s="85"/>
      <c r="V51" s="85"/>
      <c r="W51" s="85"/>
      <c r="X51" s="85"/>
      <c r="Y51" s="85"/>
      <c r="Z51" s="85"/>
      <c r="AA51" s="85"/>
      <c r="AB51" s="85"/>
      <c r="AC51" s="85"/>
    </row>
    <row r="52" spans="1:29" s="71" customFormat="1" ht="19.149999999999999" customHeight="1">
      <c r="A52" s="70">
        <f>IF(B52&lt;&gt;"",COUNTA($B$20:B52),"")</f>
        <v>33</v>
      </c>
      <c r="B52" s="80" t="s">
        <v>95</v>
      </c>
      <c r="C52" s="162">
        <v>11597</v>
      </c>
      <c r="D52" s="162">
        <v>-12924</v>
      </c>
      <c r="E52" s="162">
        <v>-6941</v>
      </c>
      <c r="F52" s="162">
        <v>-1100</v>
      </c>
      <c r="G52" s="162">
        <v>-3333</v>
      </c>
      <c r="H52" s="162">
        <v>-6681</v>
      </c>
      <c r="I52" s="162">
        <v>-175</v>
      </c>
      <c r="J52" s="162">
        <v>-6506</v>
      </c>
      <c r="K52" s="162">
        <v>-3107</v>
      </c>
      <c r="L52" s="162">
        <v>-3541</v>
      </c>
      <c r="M52" s="162">
        <v>-9405</v>
      </c>
      <c r="N52" s="162">
        <v>58628</v>
      </c>
      <c r="O52" s="85"/>
      <c r="P52" s="85"/>
      <c r="Q52" s="85"/>
      <c r="R52" s="85"/>
      <c r="S52" s="85"/>
      <c r="T52" s="85"/>
      <c r="U52" s="85"/>
      <c r="V52" s="85"/>
      <c r="W52" s="85"/>
      <c r="X52" s="85"/>
      <c r="Y52" s="85"/>
      <c r="Z52" s="85"/>
      <c r="AA52" s="85"/>
      <c r="AB52" s="85"/>
      <c r="AC52" s="85"/>
    </row>
    <row r="53" spans="1:29" s="87" customFormat="1" ht="24.95" customHeight="1">
      <c r="A53" s="69">
        <f>IF(B53&lt;&gt;"",COUNTA($B$20:B53),"")</f>
        <v>34</v>
      </c>
      <c r="B53" s="81" t="s">
        <v>96</v>
      </c>
      <c r="C53" s="163">
        <v>13208</v>
      </c>
      <c r="D53" s="163">
        <v>-13655</v>
      </c>
      <c r="E53" s="163">
        <v>-6864</v>
      </c>
      <c r="F53" s="163">
        <v>-3276</v>
      </c>
      <c r="G53" s="163">
        <v>-3313</v>
      </c>
      <c r="H53" s="163">
        <v>-6681</v>
      </c>
      <c r="I53" s="163">
        <v>-175</v>
      </c>
      <c r="J53" s="163">
        <v>-6506</v>
      </c>
      <c r="K53" s="163">
        <v>-1684</v>
      </c>
      <c r="L53" s="163">
        <v>-1980</v>
      </c>
      <c r="M53" s="163">
        <v>-3918</v>
      </c>
      <c r="N53" s="163">
        <v>54580</v>
      </c>
      <c r="O53" s="86"/>
      <c r="P53" s="86"/>
      <c r="Q53" s="86"/>
      <c r="R53" s="86"/>
      <c r="S53" s="86"/>
      <c r="T53" s="86"/>
      <c r="U53" s="86"/>
      <c r="V53" s="86"/>
      <c r="W53" s="86"/>
      <c r="X53" s="86"/>
      <c r="Y53" s="86"/>
      <c r="Z53" s="86"/>
      <c r="AA53" s="86"/>
      <c r="AB53" s="86"/>
      <c r="AC53" s="86"/>
    </row>
    <row r="54" spans="1:29" s="87" customFormat="1" ht="15" customHeight="1">
      <c r="A54" s="69">
        <f>IF(B54&lt;&gt;"",COUNTA($B$20:B54),"")</f>
        <v>35</v>
      </c>
      <c r="B54" s="78" t="s">
        <v>97</v>
      </c>
      <c r="C54" s="161" t="s">
        <v>8</v>
      </c>
      <c r="D54" s="161" t="s">
        <v>8</v>
      </c>
      <c r="E54" s="161" t="s">
        <v>8</v>
      </c>
      <c r="F54" s="161" t="s">
        <v>8</v>
      </c>
      <c r="G54" s="161" t="s">
        <v>8</v>
      </c>
      <c r="H54" s="161" t="s">
        <v>8</v>
      </c>
      <c r="I54" s="161" t="s">
        <v>8</v>
      </c>
      <c r="J54" s="161" t="s">
        <v>8</v>
      </c>
      <c r="K54" s="161" t="s">
        <v>8</v>
      </c>
      <c r="L54" s="161" t="s">
        <v>8</v>
      </c>
      <c r="M54" s="161" t="s">
        <v>8</v>
      </c>
      <c r="N54" s="161" t="s">
        <v>8</v>
      </c>
      <c r="O54" s="86"/>
      <c r="P54" s="86"/>
      <c r="Q54" s="86"/>
      <c r="R54" s="86"/>
      <c r="S54" s="86"/>
      <c r="T54" s="86"/>
      <c r="U54" s="86"/>
      <c r="V54" s="86"/>
      <c r="W54" s="86"/>
      <c r="X54" s="86"/>
      <c r="Y54" s="86"/>
      <c r="Z54" s="86"/>
      <c r="AA54" s="86"/>
      <c r="AB54" s="86"/>
      <c r="AC54" s="86"/>
    </row>
    <row r="55" spans="1:29" ht="11.1" customHeight="1">
      <c r="A55" s="69">
        <f>IF(B55&lt;&gt;"",COUNTA($B$20:B55),"")</f>
        <v>36</v>
      </c>
      <c r="B55" s="78" t="s">
        <v>98</v>
      </c>
      <c r="C55" s="161">
        <v>3365</v>
      </c>
      <c r="D55" s="161" t="s">
        <v>8</v>
      </c>
      <c r="E55" s="161" t="s">
        <v>8</v>
      </c>
      <c r="F55" s="161" t="s">
        <v>8</v>
      </c>
      <c r="G55" s="161" t="s">
        <v>8</v>
      </c>
      <c r="H55" s="161" t="s">
        <v>8</v>
      </c>
      <c r="I55" s="161" t="s">
        <v>8</v>
      </c>
      <c r="J55" s="161" t="s">
        <v>8</v>
      </c>
      <c r="K55" s="161" t="s">
        <v>8</v>
      </c>
      <c r="L55" s="161" t="s">
        <v>8</v>
      </c>
      <c r="M55" s="161" t="s">
        <v>8</v>
      </c>
      <c r="N55" s="161">
        <v>3365</v>
      </c>
    </row>
    <row r="56" spans="1:29" s="74" customFormat="1" ht="20.100000000000001" customHeight="1">
      <c r="A56" s="69" t="str">
        <f>IF(B56&lt;&gt;"",COUNTA($B$20:B56),"")</f>
        <v/>
      </c>
      <c r="B56" s="78"/>
      <c r="C56" s="229" t="s">
        <v>53</v>
      </c>
      <c r="D56" s="230"/>
      <c r="E56" s="230"/>
      <c r="F56" s="230"/>
      <c r="G56" s="230"/>
      <c r="H56" s="230" t="s">
        <v>53</v>
      </c>
      <c r="I56" s="230"/>
      <c r="J56" s="230"/>
      <c r="K56" s="230"/>
      <c r="L56" s="230"/>
      <c r="M56" s="230"/>
      <c r="N56" s="230"/>
    </row>
    <row r="57" spans="1:29" s="71" customFormat="1" ht="11.1" customHeight="1">
      <c r="A57" s="69">
        <f>IF(B57&lt;&gt;"",COUNTA($B$20:B57),"")</f>
        <v>37</v>
      </c>
      <c r="B57" s="78" t="s">
        <v>70</v>
      </c>
      <c r="C57" s="164">
        <v>596.52</v>
      </c>
      <c r="D57" s="164">
        <v>277.60000000000002</v>
      </c>
      <c r="E57" s="164">
        <v>152.36000000000001</v>
      </c>
      <c r="F57" s="164">
        <v>14.39</v>
      </c>
      <c r="G57" s="164">
        <v>46.23</v>
      </c>
      <c r="H57" s="164">
        <v>6.49</v>
      </c>
      <c r="I57" s="164">
        <v>3.74</v>
      </c>
      <c r="J57" s="164">
        <v>2.74</v>
      </c>
      <c r="K57" s="164">
        <v>8.01</v>
      </c>
      <c r="L57" s="164">
        <v>54.26</v>
      </c>
      <c r="M57" s="164">
        <v>37.18</v>
      </c>
      <c r="N57" s="164" t="s">
        <v>8</v>
      </c>
      <c r="O57" s="85"/>
      <c r="P57" s="85"/>
      <c r="Q57" s="85"/>
      <c r="R57" s="85"/>
      <c r="S57" s="85"/>
      <c r="T57" s="85"/>
      <c r="U57" s="85"/>
      <c r="V57" s="85"/>
      <c r="W57" s="85"/>
      <c r="X57" s="85"/>
      <c r="Y57" s="85"/>
      <c r="Z57" s="85"/>
      <c r="AA57" s="85"/>
      <c r="AB57" s="85"/>
      <c r="AC57" s="85"/>
    </row>
    <row r="58" spans="1:29" s="71" customFormat="1" ht="11.1" customHeight="1">
      <c r="A58" s="69">
        <f>IF(B58&lt;&gt;"",COUNTA($B$20:B58),"")</f>
        <v>38</v>
      </c>
      <c r="B58" s="78" t="s">
        <v>71</v>
      </c>
      <c r="C58" s="164">
        <v>220.35</v>
      </c>
      <c r="D58" s="164">
        <v>69.42</v>
      </c>
      <c r="E58" s="164">
        <v>44.32</v>
      </c>
      <c r="F58" s="164">
        <v>40.19</v>
      </c>
      <c r="G58" s="164">
        <v>28.09</v>
      </c>
      <c r="H58" s="164">
        <v>0.24</v>
      </c>
      <c r="I58" s="164">
        <v>0.21</v>
      </c>
      <c r="J58" s="164">
        <v>0.03</v>
      </c>
      <c r="K58" s="164">
        <v>6.85</v>
      </c>
      <c r="L58" s="164">
        <v>9.56</v>
      </c>
      <c r="M58" s="164">
        <v>21.68</v>
      </c>
      <c r="N58" s="164" t="s">
        <v>8</v>
      </c>
      <c r="O58" s="85"/>
      <c r="P58" s="85"/>
      <c r="Q58" s="85"/>
      <c r="R58" s="85"/>
      <c r="S58" s="85"/>
      <c r="T58" s="85"/>
      <c r="U58" s="85"/>
      <c r="V58" s="85"/>
      <c r="W58" s="85"/>
      <c r="X58" s="85"/>
      <c r="Y58" s="85"/>
      <c r="Z58" s="85"/>
      <c r="AA58" s="85"/>
      <c r="AB58" s="85"/>
      <c r="AC58" s="85"/>
    </row>
    <row r="59" spans="1:29" s="71" customFormat="1" ht="21.6" customHeight="1">
      <c r="A59" s="69">
        <f>IF(B59&lt;&gt;"",COUNTA($B$20:B59),"")</f>
        <v>39</v>
      </c>
      <c r="B59" s="79" t="s">
        <v>628</v>
      </c>
      <c r="C59" s="164" t="s">
        <v>8</v>
      </c>
      <c r="D59" s="164" t="s">
        <v>8</v>
      </c>
      <c r="E59" s="164" t="s">
        <v>8</v>
      </c>
      <c r="F59" s="164" t="s">
        <v>8</v>
      </c>
      <c r="G59" s="164" t="s">
        <v>8</v>
      </c>
      <c r="H59" s="164" t="s">
        <v>8</v>
      </c>
      <c r="I59" s="164" t="s">
        <v>8</v>
      </c>
      <c r="J59" s="164" t="s">
        <v>8</v>
      </c>
      <c r="K59" s="164" t="s">
        <v>8</v>
      </c>
      <c r="L59" s="164" t="s">
        <v>8</v>
      </c>
      <c r="M59" s="164" t="s">
        <v>8</v>
      </c>
      <c r="N59" s="164" t="s">
        <v>8</v>
      </c>
      <c r="O59" s="85"/>
      <c r="P59" s="85"/>
      <c r="Q59" s="85"/>
      <c r="R59" s="85"/>
      <c r="S59" s="85"/>
      <c r="T59" s="85"/>
      <c r="U59" s="85"/>
      <c r="V59" s="85"/>
      <c r="W59" s="85"/>
      <c r="X59" s="85"/>
      <c r="Y59" s="85"/>
      <c r="Z59" s="85"/>
      <c r="AA59" s="85"/>
      <c r="AB59" s="85"/>
      <c r="AC59" s="85"/>
    </row>
    <row r="60" spans="1:29" s="71" customFormat="1" ht="11.1" customHeight="1">
      <c r="A60" s="69">
        <f>IF(B60&lt;&gt;"",COUNTA($B$20:B60),"")</f>
        <v>40</v>
      </c>
      <c r="B60" s="78" t="s">
        <v>72</v>
      </c>
      <c r="C60" s="164">
        <v>47.01</v>
      </c>
      <c r="D60" s="164" t="s">
        <v>8</v>
      </c>
      <c r="E60" s="164" t="s">
        <v>8</v>
      </c>
      <c r="F60" s="164" t="s">
        <v>8</v>
      </c>
      <c r="G60" s="164" t="s">
        <v>8</v>
      </c>
      <c r="H60" s="164" t="s">
        <v>8</v>
      </c>
      <c r="I60" s="164" t="s">
        <v>8</v>
      </c>
      <c r="J60" s="164" t="s">
        <v>8</v>
      </c>
      <c r="K60" s="164" t="s">
        <v>8</v>
      </c>
      <c r="L60" s="164" t="s">
        <v>8</v>
      </c>
      <c r="M60" s="164" t="s">
        <v>8</v>
      </c>
      <c r="N60" s="164">
        <v>47.01</v>
      </c>
      <c r="O60" s="85"/>
      <c r="P60" s="85"/>
      <c r="Q60" s="85"/>
      <c r="R60" s="85"/>
      <c r="S60" s="85"/>
      <c r="T60" s="85"/>
      <c r="U60" s="85"/>
      <c r="V60" s="85"/>
      <c r="W60" s="85"/>
      <c r="X60" s="85"/>
      <c r="Y60" s="85"/>
      <c r="Z60" s="85"/>
      <c r="AA60" s="85"/>
      <c r="AB60" s="85"/>
      <c r="AC60" s="85"/>
    </row>
    <row r="61" spans="1:29" s="71" customFormat="1" ht="11.1" customHeight="1">
      <c r="A61" s="69">
        <f>IF(B61&lt;&gt;"",COUNTA($B$20:B61),"")</f>
        <v>41</v>
      </c>
      <c r="B61" s="78" t="s">
        <v>73</v>
      </c>
      <c r="C61" s="164">
        <v>837.6</v>
      </c>
      <c r="D61" s="164">
        <v>18.21</v>
      </c>
      <c r="E61" s="164">
        <v>14.74</v>
      </c>
      <c r="F61" s="164">
        <v>28.08</v>
      </c>
      <c r="G61" s="164">
        <v>17.149999999999999</v>
      </c>
      <c r="H61" s="164">
        <v>152.24</v>
      </c>
      <c r="I61" s="164">
        <v>0.21</v>
      </c>
      <c r="J61" s="164">
        <v>152.03</v>
      </c>
      <c r="K61" s="164">
        <v>27.28</v>
      </c>
      <c r="L61" s="164">
        <v>14.09</v>
      </c>
      <c r="M61" s="164">
        <v>120.79</v>
      </c>
      <c r="N61" s="164">
        <v>445.01</v>
      </c>
      <c r="O61" s="85"/>
      <c r="P61" s="85"/>
      <c r="Q61" s="85"/>
      <c r="R61" s="85"/>
      <c r="S61" s="85"/>
      <c r="T61" s="85"/>
      <c r="U61" s="85"/>
      <c r="V61" s="85"/>
      <c r="W61" s="85"/>
      <c r="X61" s="85"/>
      <c r="Y61" s="85"/>
      <c r="Z61" s="85"/>
      <c r="AA61" s="85"/>
      <c r="AB61" s="85"/>
      <c r="AC61" s="85"/>
    </row>
    <row r="62" spans="1:29" s="71" customFormat="1" ht="11.1" customHeight="1">
      <c r="A62" s="69">
        <f>IF(B62&lt;&gt;"",COUNTA($B$20:B62),"")</f>
        <v>42</v>
      </c>
      <c r="B62" s="78" t="s">
        <v>74</v>
      </c>
      <c r="C62" s="164">
        <v>3.39</v>
      </c>
      <c r="D62" s="164">
        <v>0.75</v>
      </c>
      <c r="E62" s="164">
        <v>0.56999999999999995</v>
      </c>
      <c r="F62" s="164">
        <v>1.52</v>
      </c>
      <c r="G62" s="164">
        <v>0.15</v>
      </c>
      <c r="H62" s="164" t="s">
        <v>8</v>
      </c>
      <c r="I62" s="164" t="s">
        <v>8</v>
      </c>
      <c r="J62" s="164" t="s">
        <v>8</v>
      </c>
      <c r="K62" s="164">
        <v>0.05</v>
      </c>
      <c r="L62" s="164" t="s">
        <v>8</v>
      </c>
      <c r="M62" s="164">
        <v>0.35</v>
      </c>
      <c r="N62" s="164" t="s">
        <v>8</v>
      </c>
      <c r="O62" s="85"/>
      <c r="P62" s="85"/>
      <c r="Q62" s="85"/>
      <c r="R62" s="85"/>
      <c r="S62" s="85"/>
      <c r="T62" s="85"/>
      <c r="U62" s="85"/>
      <c r="V62" s="85"/>
      <c r="W62" s="85"/>
      <c r="X62" s="85"/>
      <c r="Y62" s="85"/>
      <c r="Z62" s="85"/>
      <c r="AA62" s="85"/>
      <c r="AB62" s="85"/>
      <c r="AC62" s="85"/>
    </row>
    <row r="63" spans="1:29" s="71" customFormat="1" ht="19.149999999999999" customHeight="1">
      <c r="A63" s="70">
        <f>IF(B63&lt;&gt;"",COUNTA($B$20:B63),"")</f>
        <v>43</v>
      </c>
      <c r="B63" s="80" t="s">
        <v>75</v>
      </c>
      <c r="C63" s="165">
        <v>1698.09</v>
      </c>
      <c r="D63" s="165">
        <v>364.49</v>
      </c>
      <c r="E63" s="165">
        <v>210.86</v>
      </c>
      <c r="F63" s="165">
        <v>81.14</v>
      </c>
      <c r="G63" s="165">
        <v>91.32</v>
      </c>
      <c r="H63" s="165">
        <v>158.97</v>
      </c>
      <c r="I63" s="165">
        <v>4.16</v>
      </c>
      <c r="J63" s="165">
        <v>154.80000000000001</v>
      </c>
      <c r="K63" s="165">
        <v>42.1</v>
      </c>
      <c r="L63" s="165">
        <v>77.91</v>
      </c>
      <c r="M63" s="165">
        <v>179.3</v>
      </c>
      <c r="N63" s="165">
        <v>492.01</v>
      </c>
      <c r="O63" s="85"/>
      <c r="P63" s="85"/>
      <c r="Q63" s="85"/>
      <c r="R63" s="85"/>
      <c r="S63" s="85"/>
      <c r="T63" s="85"/>
      <c r="U63" s="85"/>
      <c r="V63" s="85"/>
      <c r="W63" s="85"/>
      <c r="X63" s="85"/>
      <c r="Y63" s="85"/>
      <c r="Z63" s="85"/>
      <c r="AA63" s="85"/>
      <c r="AB63" s="85"/>
      <c r="AC63" s="85"/>
    </row>
    <row r="64" spans="1:29" s="71" customFormat="1" ht="21.6" customHeight="1">
      <c r="A64" s="69">
        <f>IF(B64&lt;&gt;"",COUNTA($B$20:B64),"")</f>
        <v>44</v>
      </c>
      <c r="B64" s="79" t="s">
        <v>76</v>
      </c>
      <c r="C64" s="164">
        <v>381.21</v>
      </c>
      <c r="D64" s="164">
        <v>25.07</v>
      </c>
      <c r="E64" s="164">
        <v>6.31</v>
      </c>
      <c r="F64" s="164">
        <v>51.74</v>
      </c>
      <c r="G64" s="164">
        <v>1.7</v>
      </c>
      <c r="H64" s="164" t="s">
        <v>8</v>
      </c>
      <c r="I64" s="164" t="s">
        <v>8</v>
      </c>
      <c r="J64" s="164" t="s">
        <v>8</v>
      </c>
      <c r="K64" s="164">
        <v>49.13</v>
      </c>
      <c r="L64" s="164">
        <v>67.78</v>
      </c>
      <c r="M64" s="164">
        <v>179.48</v>
      </c>
      <c r="N64" s="164" t="s">
        <v>8</v>
      </c>
      <c r="O64" s="85"/>
      <c r="P64" s="85"/>
      <c r="Q64" s="85"/>
      <c r="R64" s="85"/>
      <c r="S64" s="85"/>
      <c r="T64" s="85"/>
      <c r="U64" s="85"/>
      <c r="V64" s="85"/>
      <c r="W64" s="85"/>
      <c r="X64" s="85"/>
      <c r="Y64" s="85"/>
      <c r="Z64" s="85"/>
      <c r="AA64" s="85"/>
      <c r="AB64" s="85"/>
      <c r="AC64" s="85"/>
    </row>
    <row r="65" spans="1:29" s="71" customFormat="1" ht="11.1" customHeight="1">
      <c r="A65" s="69">
        <f>IF(B65&lt;&gt;"",COUNTA($B$20:B65),"")</f>
        <v>45</v>
      </c>
      <c r="B65" s="78" t="s">
        <v>77</v>
      </c>
      <c r="C65" s="164">
        <v>294.88</v>
      </c>
      <c r="D65" s="164">
        <v>3.51</v>
      </c>
      <c r="E65" s="164" t="s">
        <v>8</v>
      </c>
      <c r="F65" s="164">
        <v>18.88</v>
      </c>
      <c r="G65" s="164">
        <v>0.17</v>
      </c>
      <c r="H65" s="164" t="s">
        <v>8</v>
      </c>
      <c r="I65" s="164" t="s">
        <v>8</v>
      </c>
      <c r="J65" s="164" t="s">
        <v>8</v>
      </c>
      <c r="K65" s="164">
        <v>48.99</v>
      </c>
      <c r="L65" s="164">
        <v>54.67</v>
      </c>
      <c r="M65" s="164">
        <v>168.67</v>
      </c>
      <c r="N65" s="164" t="s">
        <v>8</v>
      </c>
      <c r="O65" s="85"/>
      <c r="P65" s="85"/>
      <c r="Q65" s="85"/>
      <c r="R65" s="85"/>
      <c r="S65" s="85"/>
      <c r="T65" s="85"/>
      <c r="U65" s="85"/>
      <c r="V65" s="85"/>
      <c r="W65" s="85"/>
      <c r="X65" s="85"/>
      <c r="Y65" s="85"/>
      <c r="Z65" s="85"/>
      <c r="AA65" s="85"/>
      <c r="AB65" s="85"/>
      <c r="AC65" s="85"/>
    </row>
    <row r="66" spans="1:29" s="71" customFormat="1" ht="11.1" customHeight="1">
      <c r="A66" s="69">
        <f>IF(B66&lt;&gt;"",COUNTA($B$20:B66),"")</f>
        <v>46</v>
      </c>
      <c r="B66" s="78" t="s">
        <v>78</v>
      </c>
      <c r="C66" s="164" t="s">
        <v>8</v>
      </c>
      <c r="D66" s="164" t="s">
        <v>8</v>
      </c>
      <c r="E66" s="164" t="s">
        <v>8</v>
      </c>
      <c r="F66" s="164" t="s">
        <v>8</v>
      </c>
      <c r="G66" s="164" t="s">
        <v>8</v>
      </c>
      <c r="H66" s="164" t="s">
        <v>8</v>
      </c>
      <c r="I66" s="164" t="s">
        <v>8</v>
      </c>
      <c r="J66" s="164" t="s">
        <v>8</v>
      </c>
      <c r="K66" s="164" t="s">
        <v>8</v>
      </c>
      <c r="L66" s="164" t="s">
        <v>8</v>
      </c>
      <c r="M66" s="164" t="s">
        <v>8</v>
      </c>
      <c r="N66" s="164" t="s">
        <v>8</v>
      </c>
      <c r="O66" s="85"/>
      <c r="P66" s="85"/>
      <c r="Q66" s="85"/>
      <c r="R66" s="85"/>
      <c r="S66" s="85"/>
      <c r="T66" s="85"/>
      <c r="U66" s="85"/>
      <c r="V66" s="85"/>
      <c r="W66" s="85"/>
      <c r="X66" s="85"/>
      <c r="Y66" s="85"/>
      <c r="Z66" s="85"/>
      <c r="AA66" s="85"/>
      <c r="AB66" s="85"/>
      <c r="AC66" s="85"/>
    </row>
    <row r="67" spans="1:29" s="71" customFormat="1" ht="11.1" customHeight="1">
      <c r="A67" s="69">
        <f>IF(B67&lt;&gt;"",COUNTA($B$20:B67),"")</f>
        <v>47</v>
      </c>
      <c r="B67" s="78" t="s">
        <v>79</v>
      </c>
      <c r="C67" s="164" t="s">
        <v>8</v>
      </c>
      <c r="D67" s="164" t="s">
        <v>8</v>
      </c>
      <c r="E67" s="164" t="s">
        <v>8</v>
      </c>
      <c r="F67" s="164" t="s">
        <v>8</v>
      </c>
      <c r="G67" s="164" t="s">
        <v>8</v>
      </c>
      <c r="H67" s="164" t="s">
        <v>8</v>
      </c>
      <c r="I67" s="164" t="s">
        <v>8</v>
      </c>
      <c r="J67" s="164" t="s">
        <v>8</v>
      </c>
      <c r="K67" s="164" t="s">
        <v>8</v>
      </c>
      <c r="L67" s="164" t="s">
        <v>8</v>
      </c>
      <c r="M67" s="164" t="s">
        <v>8</v>
      </c>
      <c r="N67" s="164" t="s">
        <v>8</v>
      </c>
      <c r="O67" s="85"/>
      <c r="P67" s="85"/>
      <c r="Q67" s="85"/>
      <c r="R67" s="85"/>
      <c r="S67" s="85"/>
      <c r="T67" s="85"/>
      <c r="U67" s="85"/>
      <c r="V67" s="85"/>
      <c r="W67" s="85"/>
      <c r="X67" s="85"/>
      <c r="Y67" s="85"/>
      <c r="Z67" s="85"/>
      <c r="AA67" s="85"/>
      <c r="AB67" s="85"/>
      <c r="AC67" s="85"/>
    </row>
    <row r="68" spans="1:29" s="71" customFormat="1" ht="11.1" customHeight="1">
      <c r="A68" s="69">
        <f>IF(B68&lt;&gt;"",COUNTA($B$20:B68),"")</f>
        <v>48</v>
      </c>
      <c r="B68" s="78" t="s">
        <v>74</v>
      </c>
      <c r="C68" s="164">
        <v>0.57999999999999996</v>
      </c>
      <c r="D68" s="164" t="s">
        <v>8</v>
      </c>
      <c r="E68" s="164" t="s">
        <v>8</v>
      </c>
      <c r="F68" s="164" t="s">
        <v>8</v>
      </c>
      <c r="G68" s="164" t="s">
        <v>8</v>
      </c>
      <c r="H68" s="164" t="s">
        <v>8</v>
      </c>
      <c r="I68" s="164" t="s">
        <v>8</v>
      </c>
      <c r="J68" s="164" t="s">
        <v>8</v>
      </c>
      <c r="K68" s="164" t="s">
        <v>8</v>
      </c>
      <c r="L68" s="164">
        <v>0.57999999999999996</v>
      </c>
      <c r="M68" s="164" t="s">
        <v>8</v>
      </c>
      <c r="N68" s="164" t="s">
        <v>8</v>
      </c>
      <c r="O68" s="85"/>
      <c r="P68" s="85"/>
      <c r="Q68" s="85"/>
      <c r="R68" s="85"/>
      <c r="S68" s="85"/>
      <c r="T68" s="85"/>
      <c r="U68" s="85"/>
      <c r="V68" s="85"/>
      <c r="W68" s="85"/>
      <c r="X68" s="85"/>
      <c r="Y68" s="85"/>
      <c r="Z68" s="85"/>
      <c r="AA68" s="85"/>
      <c r="AB68" s="85"/>
      <c r="AC68" s="85"/>
    </row>
    <row r="69" spans="1:29" s="71" customFormat="1" ht="19.149999999999999" customHeight="1">
      <c r="A69" s="70">
        <f>IF(B69&lt;&gt;"",COUNTA($B$20:B69),"")</f>
        <v>49</v>
      </c>
      <c r="B69" s="80" t="s">
        <v>80</v>
      </c>
      <c r="C69" s="165">
        <v>380.63</v>
      </c>
      <c r="D69" s="165">
        <v>25.07</v>
      </c>
      <c r="E69" s="165">
        <v>6.31</v>
      </c>
      <c r="F69" s="165">
        <v>51.74</v>
      </c>
      <c r="G69" s="165">
        <v>1.7</v>
      </c>
      <c r="H69" s="165" t="s">
        <v>8</v>
      </c>
      <c r="I69" s="165" t="s">
        <v>8</v>
      </c>
      <c r="J69" s="165" t="s">
        <v>8</v>
      </c>
      <c r="K69" s="165">
        <v>49.13</v>
      </c>
      <c r="L69" s="165">
        <v>67.209999999999994</v>
      </c>
      <c r="M69" s="165">
        <v>179.48</v>
      </c>
      <c r="N69" s="165" t="s">
        <v>8</v>
      </c>
      <c r="O69" s="85"/>
      <c r="P69" s="85"/>
      <c r="Q69" s="85"/>
      <c r="R69" s="85"/>
      <c r="S69" s="85"/>
      <c r="T69" s="85"/>
      <c r="U69" s="85"/>
      <c r="V69" s="85"/>
      <c r="W69" s="85"/>
      <c r="X69" s="85"/>
      <c r="Y69" s="85"/>
      <c r="Z69" s="85"/>
      <c r="AA69" s="85"/>
      <c r="AB69" s="85"/>
      <c r="AC69" s="85"/>
    </row>
    <row r="70" spans="1:29" s="71" customFormat="1" ht="19.149999999999999" customHeight="1">
      <c r="A70" s="70">
        <f>IF(B70&lt;&gt;"",COUNTA($B$20:B70),"")</f>
        <v>50</v>
      </c>
      <c r="B70" s="80" t="s">
        <v>81</v>
      </c>
      <c r="C70" s="165">
        <v>2078.7199999999998</v>
      </c>
      <c r="D70" s="165">
        <v>389.55</v>
      </c>
      <c r="E70" s="165">
        <v>217.17</v>
      </c>
      <c r="F70" s="165">
        <v>132.88</v>
      </c>
      <c r="G70" s="165">
        <v>93.02</v>
      </c>
      <c r="H70" s="165">
        <v>158.97</v>
      </c>
      <c r="I70" s="165">
        <v>4.16</v>
      </c>
      <c r="J70" s="165">
        <v>154.80000000000001</v>
      </c>
      <c r="K70" s="165">
        <v>91.22</v>
      </c>
      <c r="L70" s="165">
        <v>145.11000000000001</v>
      </c>
      <c r="M70" s="165">
        <v>358.78</v>
      </c>
      <c r="N70" s="165">
        <v>492.01</v>
      </c>
      <c r="O70" s="85"/>
      <c r="P70" s="85"/>
      <c r="Q70" s="85"/>
      <c r="R70" s="85"/>
      <c r="S70" s="85"/>
      <c r="T70" s="85"/>
      <c r="U70" s="85"/>
      <c r="V70" s="85"/>
      <c r="W70" s="85"/>
      <c r="X70" s="85"/>
      <c r="Y70" s="85"/>
      <c r="Z70" s="85"/>
      <c r="AA70" s="85"/>
      <c r="AB70" s="85"/>
      <c r="AC70" s="85"/>
    </row>
    <row r="71" spans="1:29" s="71" customFormat="1" ht="11.1" customHeight="1">
      <c r="A71" s="69">
        <f>IF(B71&lt;&gt;"",COUNTA($B$20:B71),"")</f>
        <v>51</v>
      </c>
      <c r="B71" s="78" t="s">
        <v>82</v>
      </c>
      <c r="C71" s="164">
        <v>1306.92</v>
      </c>
      <c r="D71" s="164" t="s">
        <v>8</v>
      </c>
      <c r="E71" s="164" t="s">
        <v>8</v>
      </c>
      <c r="F71" s="164" t="s">
        <v>8</v>
      </c>
      <c r="G71" s="164" t="s">
        <v>8</v>
      </c>
      <c r="H71" s="164" t="s">
        <v>8</v>
      </c>
      <c r="I71" s="164" t="s">
        <v>8</v>
      </c>
      <c r="J71" s="164" t="s">
        <v>8</v>
      </c>
      <c r="K71" s="164" t="s">
        <v>8</v>
      </c>
      <c r="L71" s="164" t="s">
        <v>8</v>
      </c>
      <c r="M71" s="164" t="s">
        <v>8</v>
      </c>
      <c r="N71" s="164">
        <v>1306.92</v>
      </c>
      <c r="O71" s="85"/>
      <c r="P71" s="85"/>
      <c r="Q71" s="85"/>
      <c r="R71" s="85"/>
      <c r="S71" s="85"/>
      <c r="T71" s="85"/>
      <c r="U71" s="85"/>
      <c r="V71" s="85"/>
      <c r="W71" s="85"/>
      <c r="X71" s="85"/>
      <c r="Y71" s="85"/>
      <c r="Z71" s="85"/>
      <c r="AA71" s="85"/>
      <c r="AB71" s="85"/>
      <c r="AC71" s="85"/>
    </row>
    <row r="72" spans="1:29" s="71" customFormat="1" ht="11.1" customHeight="1">
      <c r="A72" s="69">
        <f>IF(B72&lt;&gt;"",COUNTA($B$20:B72),"")</f>
        <v>52</v>
      </c>
      <c r="B72" s="78" t="s">
        <v>83</v>
      </c>
      <c r="C72" s="164">
        <v>300.20999999999998</v>
      </c>
      <c r="D72" s="164" t="s">
        <v>8</v>
      </c>
      <c r="E72" s="164" t="s">
        <v>8</v>
      </c>
      <c r="F72" s="164" t="s">
        <v>8</v>
      </c>
      <c r="G72" s="164" t="s">
        <v>8</v>
      </c>
      <c r="H72" s="164" t="s">
        <v>8</v>
      </c>
      <c r="I72" s="164" t="s">
        <v>8</v>
      </c>
      <c r="J72" s="164" t="s">
        <v>8</v>
      </c>
      <c r="K72" s="164" t="s">
        <v>8</v>
      </c>
      <c r="L72" s="164" t="s">
        <v>8</v>
      </c>
      <c r="M72" s="164" t="s">
        <v>8</v>
      </c>
      <c r="N72" s="164">
        <v>300.20999999999998</v>
      </c>
      <c r="O72" s="85"/>
      <c r="P72" s="85"/>
      <c r="Q72" s="85"/>
      <c r="R72" s="85"/>
      <c r="S72" s="85"/>
      <c r="T72" s="85"/>
      <c r="U72" s="85"/>
      <c r="V72" s="85"/>
      <c r="W72" s="85"/>
      <c r="X72" s="85"/>
      <c r="Y72" s="85"/>
      <c r="Z72" s="85"/>
      <c r="AA72" s="85"/>
      <c r="AB72" s="85"/>
      <c r="AC72" s="85"/>
    </row>
    <row r="73" spans="1:29" s="71" customFormat="1" ht="11.1" customHeight="1">
      <c r="A73" s="69">
        <f>IF(B73&lt;&gt;"",COUNTA($B$20:B73),"")</f>
        <v>53</v>
      </c>
      <c r="B73" s="78" t="s">
        <v>99</v>
      </c>
      <c r="C73" s="164">
        <v>736.96</v>
      </c>
      <c r="D73" s="164" t="s">
        <v>8</v>
      </c>
      <c r="E73" s="164" t="s">
        <v>8</v>
      </c>
      <c r="F73" s="164" t="s">
        <v>8</v>
      </c>
      <c r="G73" s="164" t="s">
        <v>8</v>
      </c>
      <c r="H73" s="164" t="s">
        <v>8</v>
      </c>
      <c r="I73" s="164" t="s">
        <v>8</v>
      </c>
      <c r="J73" s="164" t="s">
        <v>8</v>
      </c>
      <c r="K73" s="164" t="s">
        <v>8</v>
      </c>
      <c r="L73" s="164" t="s">
        <v>8</v>
      </c>
      <c r="M73" s="164" t="s">
        <v>8</v>
      </c>
      <c r="N73" s="164">
        <v>736.96</v>
      </c>
      <c r="O73" s="85"/>
      <c r="P73" s="85"/>
      <c r="Q73" s="85"/>
      <c r="R73" s="85"/>
      <c r="S73" s="85"/>
      <c r="T73" s="85"/>
      <c r="U73" s="85"/>
      <c r="V73" s="85"/>
      <c r="W73" s="85"/>
      <c r="X73" s="85"/>
      <c r="Y73" s="85"/>
      <c r="Z73" s="85"/>
      <c r="AA73" s="85"/>
      <c r="AB73" s="85"/>
      <c r="AC73" s="85"/>
    </row>
    <row r="74" spans="1:29" s="71" customFormat="1" ht="11.1" customHeight="1">
      <c r="A74" s="69">
        <f>IF(B74&lt;&gt;"",COUNTA($B$20:B74),"")</f>
        <v>54</v>
      </c>
      <c r="B74" s="78" t="s">
        <v>100</v>
      </c>
      <c r="C74" s="164">
        <v>143.34</v>
      </c>
      <c r="D74" s="164" t="s">
        <v>8</v>
      </c>
      <c r="E74" s="164" t="s">
        <v>8</v>
      </c>
      <c r="F74" s="164" t="s">
        <v>8</v>
      </c>
      <c r="G74" s="164" t="s">
        <v>8</v>
      </c>
      <c r="H74" s="164" t="s">
        <v>8</v>
      </c>
      <c r="I74" s="164" t="s">
        <v>8</v>
      </c>
      <c r="J74" s="164" t="s">
        <v>8</v>
      </c>
      <c r="K74" s="164" t="s">
        <v>8</v>
      </c>
      <c r="L74" s="164" t="s">
        <v>8</v>
      </c>
      <c r="M74" s="164" t="s">
        <v>8</v>
      </c>
      <c r="N74" s="164">
        <v>143.34</v>
      </c>
      <c r="O74" s="85"/>
      <c r="P74" s="85"/>
      <c r="Q74" s="85"/>
      <c r="R74" s="85"/>
      <c r="S74" s="85"/>
      <c r="T74" s="85"/>
      <c r="U74" s="85"/>
      <c r="V74" s="85"/>
      <c r="W74" s="85"/>
      <c r="X74" s="85"/>
      <c r="Y74" s="85"/>
      <c r="Z74" s="85"/>
      <c r="AA74" s="85"/>
      <c r="AB74" s="85"/>
      <c r="AC74" s="85"/>
    </row>
    <row r="75" spans="1:29" s="71" customFormat="1" ht="11.1" customHeight="1">
      <c r="A75" s="69">
        <f>IF(B75&lt;&gt;"",COUNTA($B$20:B75),"")</f>
        <v>55</v>
      </c>
      <c r="B75" s="78" t="s">
        <v>27</v>
      </c>
      <c r="C75" s="164">
        <v>322.45</v>
      </c>
      <c r="D75" s="164" t="s">
        <v>8</v>
      </c>
      <c r="E75" s="164" t="s">
        <v>8</v>
      </c>
      <c r="F75" s="164" t="s">
        <v>8</v>
      </c>
      <c r="G75" s="164" t="s">
        <v>8</v>
      </c>
      <c r="H75" s="164" t="s">
        <v>8</v>
      </c>
      <c r="I75" s="164" t="s">
        <v>8</v>
      </c>
      <c r="J75" s="164" t="s">
        <v>8</v>
      </c>
      <c r="K75" s="164" t="s">
        <v>8</v>
      </c>
      <c r="L75" s="164" t="s">
        <v>8</v>
      </c>
      <c r="M75" s="164" t="s">
        <v>8</v>
      </c>
      <c r="N75" s="164">
        <v>322.45</v>
      </c>
      <c r="O75" s="85"/>
      <c r="P75" s="85"/>
      <c r="Q75" s="85"/>
      <c r="R75" s="85"/>
      <c r="S75" s="85"/>
      <c r="T75" s="85"/>
      <c r="U75" s="85"/>
      <c r="V75" s="85"/>
      <c r="W75" s="85"/>
      <c r="X75" s="85"/>
      <c r="Y75" s="85"/>
      <c r="Z75" s="85"/>
      <c r="AA75" s="85"/>
      <c r="AB75" s="85"/>
      <c r="AC75" s="85"/>
    </row>
    <row r="76" spans="1:29" s="71" customFormat="1" ht="21.6" customHeight="1">
      <c r="A76" s="69">
        <f>IF(B76&lt;&gt;"",COUNTA($B$20:B76),"")</f>
        <v>56</v>
      </c>
      <c r="B76" s="79" t="s">
        <v>84</v>
      </c>
      <c r="C76" s="164">
        <v>80.34</v>
      </c>
      <c r="D76" s="164" t="s">
        <v>8</v>
      </c>
      <c r="E76" s="164" t="s">
        <v>8</v>
      </c>
      <c r="F76" s="164" t="s">
        <v>8</v>
      </c>
      <c r="G76" s="164" t="s">
        <v>8</v>
      </c>
      <c r="H76" s="164" t="s">
        <v>8</v>
      </c>
      <c r="I76" s="164" t="s">
        <v>8</v>
      </c>
      <c r="J76" s="164" t="s">
        <v>8</v>
      </c>
      <c r="K76" s="164" t="s">
        <v>8</v>
      </c>
      <c r="L76" s="164" t="s">
        <v>8</v>
      </c>
      <c r="M76" s="164" t="s">
        <v>8</v>
      </c>
      <c r="N76" s="164">
        <v>80.34</v>
      </c>
      <c r="O76" s="85"/>
      <c r="P76" s="85"/>
      <c r="Q76" s="85"/>
      <c r="R76" s="85"/>
      <c r="S76" s="85"/>
      <c r="T76" s="85"/>
      <c r="U76" s="85"/>
      <c r="V76" s="85"/>
      <c r="W76" s="85"/>
      <c r="X76" s="85"/>
      <c r="Y76" s="85"/>
      <c r="Z76" s="85"/>
      <c r="AA76" s="85"/>
      <c r="AB76" s="85"/>
      <c r="AC76" s="85"/>
    </row>
    <row r="77" spans="1:29" s="71" customFormat="1" ht="21.6" customHeight="1">
      <c r="A77" s="69">
        <f>IF(B77&lt;&gt;"",COUNTA($B$20:B77),"")</f>
        <v>57</v>
      </c>
      <c r="B77" s="79" t="s">
        <v>85</v>
      </c>
      <c r="C77" s="164">
        <v>4.01</v>
      </c>
      <c r="D77" s="164">
        <v>0.25</v>
      </c>
      <c r="E77" s="164">
        <v>0.04</v>
      </c>
      <c r="F77" s="164" t="s">
        <v>8</v>
      </c>
      <c r="G77" s="164">
        <v>3.2</v>
      </c>
      <c r="H77" s="164">
        <v>0.21</v>
      </c>
      <c r="I77" s="164">
        <v>0.13</v>
      </c>
      <c r="J77" s="164">
        <v>0.08</v>
      </c>
      <c r="K77" s="164" t="s">
        <v>8</v>
      </c>
      <c r="L77" s="164" t="s">
        <v>8</v>
      </c>
      <c r="M77" s="164">
        <v>0.31</v>
      </c>
      <c r="N77" s="164" t="s">
        <v>8</v>
      </c>
      <c r="O77" s="85"/>
      <c r="P77" s="85"/>
      <c r="Q77" s="85"/>
      <c r="R77" s="85"/>
      <c r="S77" s="85"/>
      <c r="T77" s="85"/>
      <c r="U77" s="85"/>
      <c r="V77" s="85"/>
      <c r="W77" s="85"/>
      <c r="X77" s="85"/>
      <c r="Y77" s="85"/>
      <c r="Z77" s="85"/>
      <c r="AA77" s="85"/>
      <c r="AB77" s="85"/>
      <c r="AC77" s="85"/>
    </row>
    <row r="78" spans="1:29" s="71" customFormat="1" ht="21.6" customHeight="1">
      <c r="A78" s="69">
        <f>IF(B78&lt;&gt;"",COUNTA($B$20:B78),"")</f>
        <v>58</v>
      </c>
      <c r="B78" s="79" t="s">
        <v>86</v>
      </c>
      <c r="C78" s="164">
        <v>4.28</v>
      </c>
      <c r="D78" s="164">
        <v>0.7</v>
      </c>
      <c r="E78" s="164">
        <v>0.01</v>
      </c>
      <c r="F78" s="164">
        <v>0.04</v>
      </c>
      <c r="G78" s="164" t="s">
        <v>8</v>
      </c>
      <c r="H78" s="164">
        <v>3.47</v>
      </c>
      <c r="I78" s="164" t="s">
        <v>8</v>
      </c>
      <c r="J78" s="164">
        <v>3.47</v>
      </c>
      <c r="K78" s="164" t="s">
        <v>8</v>
      </c>
      <c r="L78" s="164" t="s">
        <v>8</v>
      </c>
      <c r="M78" s="164">
        <v>0.06</v>
      </c>
      <c r="N78" s="164" t="s">
        <v>8</v>
      </c>
      <c r="O78" s="85"/>
      <c r="P78" s="85"/>
      <c r="Q78" s="85"/>
      <c r="R78" s="85"/>
      <c r="S78" s="85"/>
      <c r="T78" s="85"/>
      <c r="U78" s="85"/>
      <c r="V78" s="85"/>
      <c r="W78" s="85"/>
      <c r="X78" s="85"/>
      <c r="Y78" s="85"/>
      <c r="Z78" s="85"/>
      <c r="AA78" s="85"/>
      <c r="AB78" s="85"/>
      <c r="AC78" s="85"/>
    </row>
    <row r="79" spans="1:29" s="71" customFormat="1" ht="11.1" customHeight="1">
      <c r="A79" s="69">
        <f>IF(B79&lt;&gt;"",COUNTA($B$20:B79),"")</f>
        <v>59</v>
      </c>
      <c r="B79" s="78" t="s">
        <v>87</v>
      </c>
      <c r="C79" s="164">
        <v>63.33</v>
      </c>
      <c r="D79" s="164">
        <v>1.07</v>
      </c>
      <c r="E79" s="164">
        <v>26.76</v>
      </c>
      <c r="F79" s="164">
        <v>1.42</v>
      </c>
      <c r="G79" s="164">
        <v>0.79</v>
      </c>
      <c r="H79" s="164" t="s">
        <v>8</v>
      </c>
      <c r="I79" s="164" t="s">
        <v>8</v>
      </c>
      <c r="J79" s="164" t="s">
        <v>8</v>
      </c>
      <c r="K79" s="164" t="s">
        <v>8</v>
      </c>
      <c r="L79" s="164">
        <v>11.96</v>
      </c>
      <c r="M79" s="164">
        <v>21.34</v>
      </c>
      <c r="N79" s="164" t="s">
        <v>8</v>
      </c>
      <c r="O79" s="85"/>
      <c r="P79" s="85"/>
      <c r="Q79" s="85"/>
      <c r="R79" s="85"/>
      <c r="S79" s="85"/>
      <c r="T79" s="85"/>
      <c r="U79" s="85"/>
      <c r="V79" s="85"/>
      <c r="W79" s="85"/>
      <c r="X79" s="85"/>
      <c r="Y79" s="85"/>
      <c r="Z79" s="85"/>
      <c r="AA79" s="85"/>
      <c r="AB79" s="85"/>
      <c r="AC79" s="85"/>
    </row>
    <row r="80" spans="1:29" s="71" customFormat="1" ht="11.1" customHeight="1">
      <c r="A80" s="69">
        <f>IF(B80&lt;&gt;"",COUNTA($B$20:B80),"")</f>
        <v>60</v>
      </c>
      <c r="B80" s="78" t="s">
        <v>88</v>
      </c>
      <c r="C80" s="164">
        <v>224.48</v>
      </c>
      <c r="D80" s="164">
        <v>48.61</v>
      </c>
      <c r="E80" s="164">
        <v>26.47</v>
      </c>
      <c r="F80" s="164">
        <v>5.72</v>
      </c>
      <c r="G80" s="164">
        <v>11.15</v>
      </c>
      <c r="H80" s="164">
        <v>1.34</v>
      </c>
      <c r="I80" s="164" t="s">
        <v>8</v>
      </c>
      <c r="J80" s="164">
        <v>1.34</v>
      </c>
      <c r="K80" s="164">
        <v>3.34</v>
      </c>
      <c r="L80" s="164">
        <v>20.329999999999998</v>
      </c>
      <c r="M80" s="164">
        <v>67.67</v>
      </c>
      <c r="N80" s="164">
        <v>39.86</v>
      </c>
      <c r="O80" s="85"/>
      <c r="P80" s="85"/>
      <c r="Q80" s="85"/>
      <c r="R80" s="85"/>
      <c r="S80" s="85"/>
      <c r="T80" s="85"/>
      <c r="U80" s="85"/>
      <c r="V80" s="85"/>
      <c r="W80" s="85"/>
      <c r="X80" s="85"/>
      <c r="Y80" s="85"/>
      <c r="Z80" s="85"/>
      <c r="AA80" s="85"/>
      <c r="AB80" s="85"/>
      <c r="AC80" s="85"/>
    </row>
    <row r="81" spans="1:29" s="71" customFormat="1" ht="11.1" customHeight="1">
      <c r="A81" s="69">
        <f>IF(B81&lt;&gt;"",COUNTA($B$20:B81),"")</f>
        <v>61</v>
      </c>
      <c r="B81" s="78" t="s">
        <v>74</v>
      </c>
      <c r="C81" s="164">
        <v>3.39</v>
      </c>
      <c r="D81" s="164">
        <v>0.75</v>
      </c>
      <c r="E81" s="164">
        <v>0.56999999999999995</v>
      </c>
      <c r="F81" s="164">
        <v>1.52</v>
      </c>
      <c r="G81" s="164">
        <v>0.15</v>
      </c>
      <c r="H81" s="164" t="s">
        <v>8</v>
      </c>
      <c r="I81" s="164" t="s">
        <v>8</v>
      </c>
      <c r="J81" s="164" t="s">
        <v>8</v>
      </c>
      <c r="K81" s="164">
        <v>0.05</v>
      </c>
      <c r="L81" s="164" t="s">
        <v>8</v>
      </c>
      <c r="M81" s="164">
        <v>0.35</v>
      </c>
      <c r="N81" s="164" t="s">
        <v>8</v>
      </c>
      <c r="O81" s="85"/>
      <c r="P81" s="85"/>
      <c r="Q81" s="85"/>
      <c r="R81" s="85"/>
      <c r="S81" s="85"/>
      <c r="T81" s="85"/>
      <c r="U81" s="85"/>
      <c r="V81" s="85"/>
      <c r="W81" s="85"/>
      <c r="X81" s="85"/>
      <c r="Y81" s="85"/>
      <c r="Z81" s="85"/>
      <c r="AA81" s="85"/>
      <c r="AB81" s="85"/>
      <c r="AC81" s="85"/>
    </row>
    <row r="82" spans="1:29" s="71" customFormat="1" ht="19.149999999999999" customHeight="1">
      <c r="A82" s="70">
        <f>IF(B82&lt;&gt;"",COUNTA($B$20:B82),"")</f>
        <v>62</v>
      </c>
      <c r="B82" s="80" t="s">
        <v>89</v>
      </c>
      <c r="C82" s="165">
        <v>2002.41</v>
      </c>
      <c r="D82" s="165">
        <v>49.87</v>
      </c>
      <c r="E82" s="165">
        <v>52.7</v>
      </c>
      <c r="F82" s="165">
        <v>5.66</v>
      </c>
      <c r="G82" s="165">
        <v>14.98</v>
      </c>
      <c r="H82" s="165">
        <v>5.0199999999999996</v>
      </c>
      <c r="I82" s="165">
        <v>0.13</v>
      </c>
      <c r="J82" s="165">
        <v>4.8899999999999997</v>
      </c>
      <c r="K82" s="165">
        <v>3.29</v>
      </c>
      <c r="L82" s="165">
        <v>32.29</v>
      </c>
      <c r="M82" s="165">
        <v>89.03</v>
      </c>
      <c r="N82" s="165">
        <v>1749.57</v>
      </c>
      <c r="O82" s="85"/>
      <c r="P82" s="85"/>
      <c r="Q82" s="85"/>
      <c r="R82" s="85"/>
      <c r="S82" s="85"/>
      <c r="T82" s="85"/>
      <c r="U82" s="85"/>
      <c r="V82" s="85"/>
      <c r="W82" s="85"/>
      <c r="X82" s="85"/>
      <c r="Y82" s="85"/>
      <c r="Z82" s="85"/>
      <c r="AA82" s="85"/>
      <c r="AB82" s="85"/>
      <c r="AC82" s="85"/>
    </row>
    <row r="83" spans="1:29" s="87" customFormat="1" ht="11.1" customHeight="1">
      <c r="A83" s="69">
        <f>IF(B83&lt;&gt;"",COUNTA($B$20:B83),"")</f>
        <v>63</v>
      </c>
      <c r="B83" s="78" t="s">
        <v>90</v>
      </c>
      <c r="C83" s="164">
        <v>215.13</v>
      </c>
      <c r="D83" s="164" t="s">
        <v>8</v>
      </c>
      <c r="E83" s="164">
        <v>4.5</v>
      </c>
      <c r="F83" s="164">
        <v>44.21</v>
      </c>
      <c r="G83" s="164" t="s">
        <v>8</v>
      </c>
      <c r="H83" s="164" t="s">
        <v>8</v>
      </c>
      <c r="I83" s="164" t="s">
        <v>8</v>
      </c>
      <c r="J83" s="164" t="s">
        <v>8</v>
      </c>
      <c r="K83" s="164" t="s">
        <v>8</v>
      </c>
      <c r="L83" s="164">
        <v>21.1</v>
      </c>
      <c r="M83" s="164">
        <v>52.06</v>
      </c>
      <c r="N83" s="164">
        <v>93.27</v>
      </c>
      <c r="O83" s="86"/>
      <c r="P83" s="86"/>
      <c r="Q83" s="86"/>
      <c r="R83" s="86"/>
      <c r="S83" s="86"/>
      <c r="T83" s="86"/>
      <c r="U83" s="86"/>
      <c r="V83" s="86"/>
      <c r="W83" s="86"/>
      <c r="X83" s="86"/>
      <c r="Y83" s="86"/>
      <c r="Z83" s="86"/>
      <c r="AA83" s="86"/>
      <c r="AB83" s="86"/>
      <c r="AC83" s="86"/>
    </row>
    <row r="84" spans="1:29" s="87" customFormat="1" ht="11.1" customHeight="1">
      <c r="A84" s="69">
        <f>IF(B84&lt;&gt;"",COUNTA($B$20:B84),"")</f>
        <v>64</v>
      </c>
      <c r="B84" s="78" t="s">
        <v>91</v>
      </c>
      <c r="C84" s="164" t="s">
        <v>8</v>
      </c>
      <c r="D84" s="164" t="s">
        <v>8</v>
      </c>
      <c r="E84" s="164" t="s">
        <v>8</v>
      </c>
      <c r="F84" s="164" t="s">
        <v>8</v>
      </c>
      <c r="G84" s="164" t="s">
        <v>8</v>
      </c>
      <c r="H84" s="164" t="s">
        <v>8</v>
      </c>
      <c r="I84" s="164" t="s">
        <v>8</v>
      </c>
      <c r="J84" s="164" t="s">
        <v>8</v>
      </c>
      <c r="K84" s="164" t="s">
        <v>8</v>
      </c>
      <c r="L84" s="164" t="s">
        <v>8</v>
      </c>
      <c r="M84" s="164" t="s">
        <v>8</v>
      </c>
      <c r="N84" s="164" t="s">
        <v>8</v>
      </c>
      <c r="O84" s="86"/>
      <c r="P84" s="86"/>
      <c r="Q84" s="86"/>
      <c r="R84" s="86"/>
      <c r="S84" s="86"/>
      <c r="T84" s="86"/>
      <c r="U84" s="86"/>
      <c r="V84" s="86"/>
      <c r="W84" s="86"/>
      <c r="X84" s="86"/>
      <c r="Y84" s="86"/>
      <c r="Z84" s="86"/>
      <c r="AA84" s="86"/>
      <c r="AB84" s="86"/>
      <c r="AC84" s="86"/>
    </row>
    <row r="85" spans="1:29" s="87" customFormat="1" ht="11.1" customHeight="1">
      <c r="A85" s="69">
        <f>IF(B85&lt;&gt;"",COUNTA($B$20:B85),"")</f>
        <v>65</v>
      </c>
      <c r="B85" s="78" t="s">
        <v>92</v>
      </c>
      <c r="C85" s="164">
        <v>128.94</v>
      </c>
      <c r="D85" s="164">
        <v>41.9</v>
      </c>
      <c r="E85" s="164">
        <v>0.05</v>
      </c>
      <c r="F85" s="164">
        <v>57.67</v>
      </c>
      <c r="G85" s="164">
        <v>1.25</v>
      </c>
      <c r="H85" s="164" t="s">
        <v>8</v>
      </c>
      <c r="I85" s="164" t="s">
        <v>8</v>
      </c>
      <c r="J85" s="164" t="s">
        <v>8</v>
      </c>
      <c r="K85" s="164">
        <v>16.34</v>
      </c>
      <c r="L85" s="164">
        <v>10.72</v>
      </c>
      <c r="M85" s="164">
        <v>1</v>
      </c>
      <c r="N85" s="164" t="s">
        <v>8</v>
      </c>
      <c r="O85" s="86"/>
      <c r="P85" s="86"/>
      <c r="Q85" s="86"/>
      <c r="R85" s="86"/>
      <c r="S85" s="86"/>
      <c r="T85" s="86"/>
      <c r="U85" s="86"/>
      <c r="V85" s="86"/>
      <c r="W85" s="86"/>
      <c r="X85" s="86"/>
      <c r="Y85" s="86"/>
      <c r="Z85" s="86"/>
      <c r="AA85" s="86"/>
      <c r="AB85" s="86"/>
      <c r="AC85" s="86"/>
    </row>
    <row r="86" spans="1:29" s="87" customFormat="1" ht="11.1" customHeight="1">
      <c r="A86" s="69">
        <f>IF(B86&lt;&gt;"",COUNTA($B$20:B86),"")</f>
        <v>66</v>
      </c>
      <c r="B86" s="78" t="s">
        <v>74</v>
      </c>
      <c r="C86" s="164">
        <v>0.57999999999999996</v>
      </c>
      <c r="D86" s="164" t="s">
        <v>8</v>
      </c>
      <c r="E86" s="164" t="s">
        <v>8</v>
      </c>
      <c r="F86" s="164" t="s">
        <v>8</v>
      </c>
      <c r="G86" s="164" t="s">
        <v>8</v>
      </c>
      <c r="H86" s="164" t="s">
        <v>8</v>
      </c>
      <c r="I86" s="164" t="s">
        <v>8</v>
      </c>
      <c r="J86" s="164" t="s">
        <v>8</v>
      </c>
      <c r="K86" s="164" t="s">
        <v>8</v>
      </c>
      <c r="L86" s="164">
        <v>0.57999999999999996</v>
      </c>
      <c r="M86" s="164" t="s">
        <v>8</v>
      </c>
      <c r="N86" s="164" t="s">
        <v>8</v>
      </c>
      <c r="O86" s="86"/>
      <c r="P86" s="86"/>
      <c r="Q86" s="86"/>
      <c r="R86" s="86"/>
      <c r="S86" s="86"/>
      <c r="T86" s="86"/>
      <c r="U86" s="86"/>
      <c r="V86" s="86"/>
      <c r="W86" s="86"/>
      <c r="X86" s="86"/>
      <c r="Y86" s="86"/>
      <c r="Z86" s="86"/>
      <c r="AA86" s="86"/>
      <c r="AB86" s="86"/>
      <c r="AC86" s="86"/>
    </row>
    <row r="87" spans="1:29" s="71" customFormat="1" ht="19.149999999999999" customHeight="1">
      <c r="A87" s="70">
        <f>IF(B87&lt;&gt;"",COUNTA($B$20:B87),"")</f>
        <v>67</v>
      </c>
      <c r="B87" s="80" t="s">
        <v>93</v>
      </c>
      <c r="C87" s="165">
        <v>343.5</v>
      </c>
      <c r="D87" s="165">
        <v>41.9</v>
      </c>
      <c r="E87" s="165">
        <v>4.55</v>
      </c>
      <c r="F87" s="165">
        <v>101.89</v>
      </c>
      <c r="G87" s="165">
        <v>1.25</v>
      </c>
      <c r="H87" s="165" t="s">
        <v>8</v>
      </c>
      <c r="I87" s="165" t="s">
        <v>8</v>
      </c>
      <c r="J87" s="165" t="s">
        <v>8</v>
      </c>
      <c r="K87" s="165">
        <v>16.34</v>
      </c>
      <c r="L87" s="165">
        <v>31.24</v>
      </c>
      <c r="M87" s="165">
        <v>53.06</v>
      </c>
      <c r="N87" s="165">
        <v>93.27</v>
      </c>
      <c r="O87" s="85"/>
      <c r="P87" s="85"/>
      <c r="Q87" s="85"/>
      <c r="R87" s="85"/>
      <c r="S87" s="85"/>
      <c r="T87" s="85"/>
      <c r="U87" s="85"/>
      <c r="V87" s="85"/>
      <c r="W87" s="85"/>
      <c r="X87" s="85"/>
      <c r="Y87" s="85"/>
      <c r="Z87" s="85"/>
      <c r="AA87" s="85"/>
      <c r="AB87" s="85"/>
      <c r="AC87" s="85"/>
    </row>
    <row r="88" spans="1:29" s="71" customFormat="1" ht="19.149999999999999" customHeight="1">
      <c r="A88" s="70">
        <f>IF(B88&lt;&gt;"",COUNTA($B$20:B88),"")</f>
        <v>68</v>
      </c>
      <c r="B88" s="80" t="s">
        <v>94</v>
      </c>
      <c r="C88" s="165">
        <v>2345.91</v>
      </c>
      <c r="D88" s="165">
        <v>91.77</v>
      </c>
      <c r="E88" s="165">
        <v>57.25</v>
      </c>
      <c r="F88" s="165">
        <v>107.54</v>
      </c>
      <c r="G88" s="165">
        <v>16.239999999999998</v>
      </c>
      <c r="H88" s="165">
        <v>5.0199999999999996</v>
      </c>
      <c r="I88" s="165">
        <v>0.13</v>
      </c>
      <c r="J88" s="165">
        <v>4.8899999999999997</v>
      </c>
      <c r="K88" s="165">
        <v>19.63</v>
      </c>
      <c r="L88" s="165">
        <v>63.53</v>
      </c>
      <c r="M88" s="165">
        <v>142.09</v>
      </c>
      <c r="N88" s="165">
        <v>1842.84</v>
      </c>
      <c r="O88" s="85"/>
      <c r="P88" s="85"/>
      <c r="Q88" s="85"/>
      <c r="R88" s="85"/>
      <c r="S88" s="85"/>
      <c r="T88" s="85"/>
      <c r="U88" s="85"/>
      <c r="V88" s="85"/>
      <c r="W88" s="85"/>
      <c r="X88" s="85"/>
      <c r="Y88" s="85"/>
      <c r="Z88" s="85"/>
      <c r="AA88" s="85"/>
      <c r="AB88" s="85"/>
      <c r="AC88" s="85"/>
    </row>
    <row r="89" spans="1:29" s="71" customFormat="1" ht="19.149999999999999" customHeight="1">
      <c r="A89" s="70">
        <f>IF(B89&lt;&gt;"",COUNTA($B$20:B89),"")</f>
        <v>69</v>
      </c>
      <c r="B89" s="80" t="s">
        <v>95</v>
      </c>
      <c r="C89" s="165">
        <v>267.19</v>
      </c>
      <c r="D89" s="165">
        <v>-297.77999999999997</v>
      </c>
      <c r="E89" s="165">
        <v>-159.91999999999999</v>
      </c>
      <c r="F89" s="165">
        <v>-25.34</v>
      </c>
      <c r="G89" s="165">
        <v>-76.790000000000006</v>
      </c>
      <c r="H89" s="165">
        <v>-153.94</v>
      </c>
      <c r="I89" s="165">
        <v>-4.04</v>
      </c>
      <c r="J89" s="165">
        <v>-149.91</v>
      </c>
      <c r="K89" s="165">
        <v>-71.59</v>
      </c>
      <c r="L89" s="165">
        <v>-81.58</v>
      </c>
      <c r="M89" s="165">
        <v>-216.69</v>
      </c>
      <c r="N89" s="165">
        <v>1350.82</v>
      </c>
      <c r="O89" s="85"/>
      <c r="P89" s="85"/>
      <c r="Q89" s="85"/>
      <c r="R89" s="85"/>
      <c r="S89" s="85"/>
      <c r="T89" s="85"/>
      <c r="U89" s="85"/>
      <c r="V89" s="85"/>
      <c r="W89" s="85"/>
      <c r="X89" s="85"/>
      <c r="Y89" s="85"/>
      <c r="Z89" s="85"/>
      <c r="AA89" s="85"/>
      <c r="AB89" s="85"/>
      <c r="AC89" s="85"/>
    </row>
    <row r="90" spans="1:29" s="87" customFormat="1" ht="24.95" customHeight="1">
      <c r="A90" s="69">
        <f>IF(B90&lt;&gt;"",COUNTA($B$20:B90),"")</f>
        <v>70</v>
      </c>
      <c r="B90" s="81" t="s">
        <v>96</v>
      </c>
      <c r="C90" s="166">
        <v>304.32</v>
      </c>
      <c r="D90" s="166">
        <v>-314.61</v>
      </c>
      <c r="E90" s="166">
        <v>-158.16</v>
      </c>
      <c r="F90" s="166">
        <v>-75.48</v>
      </c>
      <c r="G90" s="166">
        <v>-76.34</v>
      </c>
      <c r="H90" s="166">
        <v>-153.94</v>
      </c>
      <c r="I90" s="166">
        <v>-4.04</v>
      </c>
      <c r="J90" s="166">
        <v>-149.91</v>
      </c>
      <c r="K90" s="166">
        <v>-38.81</v>
      </c>
      <c r="L90" s="166">
        <v>-45.62</v>
      </c>
      <c r="M90" s="166">
        <v>-90.27</v>
      </c>
      <c r="N90" s="166">
        <v>1257.56</v>
      </c>
      <c r="O90" s="86"/>
      <c r="P90" s="86"/>
      <c r="Q90" s="86"/>
      <c r="R90" s="86"/>
      <c r="S90" s="86"/>
      <c r="T90" s="86"/>
      <c r="U90" s="86"/>
      <c r="V90" s="86"/>
      <c r="W90" s="86"/>
      <c r="X90" s="86"/>
      <c r="Y90" s="86"/>
      <c r="Z90" s="86"/>
      <c r="AA90" s="86"/>
      <c r="AB90" s="86"/>
      <c r="AC90" s="86"/>
    </row>
    <row r="91" spans="1:29" s="87" customFormat="1" ht="15" customHeight="1">
      <c r="A91" s="69">
        <f>IF(B91&lt;&gt;"",COUNTA($B$20:B91),"")</f>
        <v>71</v>
      </c>
      <c r="B91" s="78" t="s">
        <v>97</v>
      </c>
      <c r="C91" s="164" t="s">
        <v>8</v>
      </c>
      <c r="D91" s="164" t="s">
        <v>8</v>
      </c>
      <c r="E91" s="164" t="s">
        <v>8</v>
      </c>
      <c r="F91" s="164" t="s">
        <v>8</v>
      </c>
      <c r="G91" s="164" t="s">
        <v>8</v>
      </c>
      <c r="H91" s="164" t="s">
        <v>8</v>
      </c>
      <c r="I91" s="164" t="s">
        <v>8</v>
      </c>
      <c r="J91" s="164" t="s">
        <v>8</v>
      </c>
      <c r="K91" s="164" t="s">
        <v>8</v>
      </c>
      <c r="L91" s="164" t="s">
        <v>8</v>
      </c>
      <c r="M91" s="164" t="s">
        <v>8</v>
      </c>
      <c r="N91" s="164" t="s">
        <v>8</v>
      </c>
      <c r="O91" s="86"/>
      <c r="P91" s="86"/>
      <c r="Q91" s="86"/>
      <c r="R91" s="86"/>
      <c r="S91" s="86"/>
      <c r="T91" s="86"/>
      <c r="U91" s="86"/>
      <c r="V91" s="86"/>
      <c r="W91" s="86"/>
      <c r="X91" s="86"/>
      <c r="Y91" s="86"/>
      <c r="Z91" s="86"/>
      <c r="AA91" s="86"/>
      <c r="AB91" s="86"/>
      <c r="AC91" s="86"/>
    </row>
    <row r="92" spans="1:29" ht="11.1" customHeight="1">
      <c r="A92" s="69">
        <f>IF(B92&lt;&gt;"",COUNTA($B$20:B92),"")</f>
        <v>72</v>
      </c>
      <c r="B92" s="78" t="s">
        <v>98</v>
      </c>
      <c r="C92" s="164">
        <v>77.53</v>
      </c>
      <c r="D92" s="164" t="s">
        <v>8</v>
      </c>
      <c r="E92" s="164" t="s">
        <v>8</v>
      </c>
      <c r="F92" s="164" t="s">
        <v>8</v>
      </c>
      <c r="G92" s="164" t="s">
        <v>8</v>
      </c>
      <c r="H92" s="164" t="s">
        <v>8</v>
      </c>
      <c r="I92" s="164" t="s">
        <v>8</v>
      </c>
      <c r="J92" s="164" t="s">
        <v>8</v>
      </c>
      <c r="K92" s="164" t="s">
        <v>8</v>
      </c>
      <c r="L92" s="164" t="s">
        <v>8</v>
      </c>
      <c r="M92" s="164" t="s">
        <v>8</v>
      </c>
      <c r="N92" s="164">
        <v>77.53</v>
      </c>
    </row>
  </sheetData>
  <mergeCells count="27">
    <mergeCell ref="L5:L16"/>
    <mergeCell ref="M5:M16"/>
    <mergeCell ref="N5:N16"/>
    <mergeCell ref="I6:I16"/>
    <mergeCell ref="J6:J16"/>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A1:B1"/>
    <mergeCell ref="C1:G1"/>
    <mergeCell ref="H1:N1"/>
    <mergeCell ref="H2:N3"/>
    <mergeCell ref="C2:G3"/>
    <mergeCell ref="A2:B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5"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AC92"/>
  <sheetViews>
    <sheetView zoomScale="140" zoomScaleNormal="140" workbookViewId="0">
      <pane xSplit="2" ySplit="18" topLeftCell="C19" activePane="bottomRight" state="frozen"/>
      <selection activeCell="C19" sqref="C19:G19"/>
      <selection pane="topRight" activeCell="C19" sqref="C19:G19"/>
      <selection pane="bottomLeft" activeCell="C19" sqref="C19:G19"/>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605</v>
      </c>
      <c r="B1" s="219"/>
      <c r="C1" s="220" t="str">
        <f>"Auszahlungen und Einzahlungen der kreisfreien und großen
kreisangehörigen Städte "&amp;Deckblatt!A7&amp;" nach Produktbereichen"</f>
        <v>Auszahlungen und Einzahlungen der kreisfreien und großen
kreisangehörigen Städte 2022 nach Produktbereichen</v>
      </c>
      <c r="D1" s="220"/>
      <c r="E1" s="220"/>
      <c r="F1" s="220"/>
      <c r="G1" s="221"/>
      <c r="H1" s="222" t="str">
        <f>"Auszahlungen und Einzahlungen der kreisfreien und großen
kreisangehörigen Städte "&amp;Deckblatt!A7&amp;" nach Produktbereichen"</f>
        <v>Auszahlungen und Einzahlungen der kreisfreien und großen
kreisangehörigen Städte 2022 nach Produktbereichen</v>
      </c>
      <c r="I1" s="220"/>
      <c r="J1" s="220"/>
      <c r="K1" s="220"/>
      <c r="L1" s="220"/>
      <c r="M1" s="220"/>
      <c r="N1" s="221"/>
    </row>
    <row r="2" spans="1:14" s="74" customFormat="1" ht="15" customHeight="1">
      <c r="A2" s="218" t="s">
        <v>611</v>
      </c>
      <c r="B2" s="219"/>
      <c r="C2" s="220" t="s">
        <v>62</v>
      </c>
      <c r="D2" s="220"/>
      <c r="E2" s="220"/>
      <c r="F2" s="220"/>
      <c r="G2" s="221"/>
      <c r="H2" s="222" t="s">
        <v>62</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12" t="s">
        <v>28</v>
      </c>
      <c r="B4" s="213" t="s">
        <v>116</v>
      </c>
      <c r="C4" s="213" t="s">
        <v>1</v>
      </c>
      <c r="D4" s="213" t="s">
        <v>120</v>
      </c>
      <c r="E4" s="213"/>
      <c r="F4" s="213"/>
      <c r="G4" s="266"/>
      <c r="H4" s="267" t="s">
        <v>120</v>
      </c>
      <c r="I4" s="213"/>
      <c r="J4" s="213"/>
      <c r="K4" s="213"/>
      <c r="L4" s="213"/>
      <c r="M4" s="213"/>
      <c r="N4" s="266"/>
    </row>
    <row r="5" spans="1:14" ht="11.45" customHeight="1">
      <c r="A5" s="212"/>
      <c r="B5" s="213"/>
      <c r="C5" s="213"/>
      <c r="D5" s="217" t="s">
        <v>107</v>
      </c>
      <c r="E5" s="217" t="s">
        <v>108</v>
      </c>
      <c r="F5" s="217" t="s">
        <v>109</v>
      </c>
      <c r="G5" s="216" t="s">
        <v>110</v>
      </c>
      <c r="H5" s="212" t="s">
        <v>111</v>
      </c>
      <c r="I5" s="217" t="s">
        <v>104</v>
      </c>
      <c r="J5" s="217"/>
      <c r="K5" s="217" t="s">
        <v>113</v>
      </c>
      <c r="L5" s="217" t="s">
        <v>118</v>
      </c>
      <c r="M5" s="217" t="s">
        <v>119</v>
      </c>
      <c r="N5" s="216" t="s">
        <v>114</v>
      </c>
    </row>
    <row r="6" spans="1:14" ht="11.45" customHeight="1">
      <c r="A6" s="212"/>
      <c r="B6" s="213"/>
      <c r="C6" s="213"/>
      <c r="D6" s="217"/>
      <c r="E6" s="217"/>
      <c r="F6" s="217"/>
      <c r="G6" s="216"/>
      <c r="H6" s="212"/>
      <c r="I6" s="217" t="s">
        <v>103</v>
      </c>
      <c r="J6" s="217" t="s">
        <v>112</v>
      </c>
      <c r="K6" s="217"/>
      <c r="L6" s="217"/>
      <c r="M6" s="217"/>
      <c r="N6" s="216"/>
    </row>
    <row r="7" spans="1:14" ht="11.45" customHeight="1">
      <c r="A7" s="212"/>
      <c r="B7" s="213"/>
      <c r="C7" s="213"/>
      <c r="D7" s="217"/>
      <c r="E7" s="217"/>
      <c r="F7" s="217"/>
      <c r="G7" s="216"/>
      <c r="H7" s="212"/>
      <c r="I7" s="217"/>
      <c r="J7" s="217"/>
      <c r="K7" s="217"/>
      <c r="L7" s="217"/>
      <c r="M7" s="217"/>
      <c r="N7" s="216"/>
    </row>
    <row r="8" spans="1:14" ht="11.45" customHeight="1">
      <c r="A8" s="212"/>
      <c r="B8" s="213"/>
      <c r="C8" s="213"/>
      <c r="D8" s="217"/>
      <c r="E8" s="217"/>
      <c r="F8" s="217"/>
      <c r="G8" s="216"/>
      <c r="H8" s="212"/>
      <c r="I8" s="217"/>
      <c r="J8" s="217"/>
      <c r="K8" s="217"/>
      <c r="L8" s="217"/>
      <c r="M8" s="217"/>
      <c r="N8" s="216"/>
    </row>
    <row r="9" spans="1:14" ht="11.45" customHeight="1">
      <c r="A9" s="212"/>
      <c r="B9" s="213"/>
      <c r="C9" s="265"/>
      <c r="D9" s="268"/>
      <c r="E9" s="268"/>
      <c r="F9" s="268"/>
      <c r="G9" s="269"/>
      <c r="H9" s="270"/>
      <c r="I9" s="268"/>
      <c r="J9" s="268"/>
      <c r="K9" s="268"/>
      <c r="L9" s="268"/>
      <c r="M9" s="268"/>
      <c r="N9" s="216"/>
    </row>
    <row r="10" spans="1:14" ht="11.45" customHeight="1">
      <c r="A10" s="212"/>
      <c r="B10" s="213"/>
      <c r="C10" s="265"/>
      <c r="D10" s="268"/>
      <c r="E10" s="268"/>
      <c r="F10" s="268"/>
      <c r="G10" s="269"/>
      <c r="H10" s="270"/>
      <c r="I10" s="268"/>
      <c r="J10" s="268"/>
      <c r="K10" s="268"/>
      <c r="L10" s="268"/>
      <c r="M10" s="268"/>
      <c r="N10" s="216"/>
    </row>
    <row r="11" spans="1:14" ht="11.45" customHeight="1">
      <c r="A11" s="212"/>
      <c r="B11" s="213"/>
      <c r="C11" s="265"/>
      <c r="D11" s="268"/>
      <c r="E11" s="268"/>
      <c r="F11" s="268"/>
      <c r="G11" s="269"/>
      <c r="H11" s="270"/>
      <c r="I11" s="268"/>
      <c r="J11" s="268"/>
      <c r="K11" s="268"/>
      <c r="L11" s="268"/>
      <c r="M11" s="268"/>
      <c r="N11" s="216"/>
    </row>
    <row r="12" spans="1:14" ht="11.45" customHeight="1">
      <c r="A12" s="212"/>
      <c r="B12" s="213"/>
      <c r="C12" s="265"/>
      <c r="D12" s="268"/>
      <c r="E12" s="268"/>
      <c r="F12" s="268"/>
      <c r="G12" s="269"/>
      <c r="H12" s="270"/>
      <c r="I12" s="268"/>
      <c r="J12" s="268"/>
      <c r="K12" s="268"/>
      <c r="L12" s="268"/>
      <c r="M12" s="268"/>
      <c r="N12" s="216"/>
    </row>
    <row r="13" spans="1:14" ht="11.45" customHeight="1">
      <c r="A13" s="212"/>
      <c r="B13" s="213"/>
      <c r="C13" s="265"/>
      <c r="D13" s="268"/>
      <c r="E13" s="268"/>
      <c r="F13" s="268"/>
      <c r="G13" s="269"/>
      <c r="H13" s="270"/>
      <c r="I13" s="268"/>
      <c r="J13" s="268"/>
      <c r="K13" s="268"/>
      <c r="L13" s="268"/>
      <c r="M13" s="268"/>
      <c r="N13" s="216"/>
    </row>
    <row r="14" spans="1:14" ht="11.45" customHeight="1">
      <c r="A14" s="212"/>
      <c r="B14" s="213"/>
      <c r="C14" s="265"/>
      <c r="D14" s="268"/>
      <c r="E14" s="268"/>
      <c r="F14" s="268"/>
      <c r="G14" s="269"/>
      <c r="H14" s="270"/>
      <c r="I14" s="268"/>
      <c r="J14" s="268"/>
      <c r="K14" s="268"/>
      <c r="L14" s="268"/>
      <c r="M14" s="268"/>
      <c r="N14" s="216"/>
    </row>
    <row r="15" spans="1:14" ht="11.45" customHeight="1">
      <c r="A15" s="212"/>
      <c r="B15" s="213"/>
      <c r="C15" s="265"/>
      <c r="D15" s="268"/>
      <c r="E15" s="268"/>
      <c r="F15" s="268"/>
      <c r="G15" s="269"/>
      <c r="H15" s="270"/>
      <c r="I15" s="268"/>
      <c r="J15" s="268"/>
      <c r="K15" s="268"/>
      <c r="L15" s="268"/>
      <c r="M15" s="268"/>
      <c r="N15" s="216"/>
    </row>
    <row r="16" spans="1:14" ht="11.45" customHeight="1">
      <c r="A16" s="212"/>
      <c r="B16" s="213"/>
      <c r="C16" s="265"/>
      <c r="D16" s="268"/>
      <c r="E16" s="268"/>
      <c r="F16" s="268"/>
      <c r="G16" s="269"/>
      <c r="H16" s="270"/>
      <c r="I16" s="268"/>
      <c r="J16" s="268"/>
      <c r="K16" s="268"/>
      <c r="L16" s="268"/>
      <c r="M16" s="268"/>
      <c r="N16" s="216"/>
    </row>
    <row r="17" spans="1:29" ht="11.45" customHeight="1">
      <c r="A17" s="212"/>
      <c r="B17" s="213"/>
      <c r="C17" s="265"/>
      <c r="D17" s="145">
        <v>11</v>
      </c>
      <c r="E17" s="145">
        <v>12</v>
      </c>
      <c r="F17" s="145" t="s">
        <v>101</v>
      </c>
      <c r="G17" s="146" t="s">
        <v>102</v>
      </c>
      <c r="H17" s="147">
        <v>3</v>
      </c>
      <c r="I17" s="145" t="s">
        <v>105</v>
      </c>
      <c r="J17" s="145">
        <v>36</v>
      </c>
      <c r="K17" s="145">
        <v>4</v>
      </c>
      <c r="L17" s="145" t="s">
        <v>106</v>
      </c>
      <c r="M17" s="145" t="s">
        <v>115</v>
      </c>
      <c r="N17" s="141">
        <v>6</v>
      </c>
    </row>
    <row r="18" spans="1:29" s="83" customFormat="1" ht="11.45" customHeight="1">
      <c r="A18" s="64">
        <v>1</v>
      </c>
      <c r="B18" s="65">
        <v>2</v>
      </c>
      <c r="C18" s="142">
        <v>3</v>
      </c>
      <c r="D18" s="142">
        <v>4</v>
      </c>
      <c r="E18" s="142">
        <v>5</v>
      </c>
      <c r="F18" s="142">
        <v>6</v>
      </c>
      <c r="G18" s="143">
        <v>7</v>
      </c>
      <c r="H18" s="148">
        <v>8</v>
      </c>
      <c r="I18" s="142">
        <v>9</v>
      </c>
      <c r="J18" s="142">
        <v>10</v>
      </c>
      <c r="K18" s="142">
        <v>11</v>
      </c>
      <c r="L18" s="142">
        <v>12</v>
      </c>
      <c r="M18" s="142">
        <v>13</v>
      </c>
      <c r="N18" s="67">
        <v>14</v>
      </c>
    </row>
    <row r="19" spans="1:29" s="71" customFormat="1" ht="20.100000000000001" customHeight="1">
      <c r="A19" s="88"/>
      <c r="B19" s="84"/>
      <c r="C19" s="263" t="s">
        <v>969</v>
      </c>
      <c r="D19" s="264"/>
      <c r="E19" s="264"/>
      <c r="F19" s="264"/>
      <c r="G19" s="264"/>
      <c r="H19" s="264" t="s">
        <v>969</v>
      </c>
      <c r="I19" s="264"/>
      <c r="J19" s="264"/>
      <c r="K19" s="264"/>
      <c r="L19" s="264"/>
      <c r="M19" s="264"/>
      <c r="N19" s="264"/>
      <c r="O19" s="85"/>
      <c r="P19" s="85"/>
      <c r="Q19" s="85"/>
      <c r="R19" s="85"/>
      <c r="S19" s="85"/>
      <c r="T19" s="85"/>
      <c r="U19" s="85"/>
      <c r="V19" s="85"/>
      <c r="W19" s="85"/>
      <c r="X19" s="85"/>
      <c r="Y19" s="85"/>
      <c r="Z19" s="85"/>
      <c r="AA19" s="85"/>
      <c r="AB19" s="85"/>
      <c r="AC19" s="85"/>
    </row>
    <row r="20" spans="1:29" s="71" customFormat="1" ht="11.1" customHeight="1">
      <c r="A20" s="69">
        <f>IF(B20&lt;&gt;"",COUNTA($B$20:B20),"")</f>
        <v>1</v>
      </c>
      <c r="B20" s="78" t="s">
        <v>70</v>
      </c>
      <c r="C20" s="161">
        <v>39040</v>
      </c>
      <c r="D20" s="161">
        <v>19864</v>
      </c>
      <c r="E20" s="161">
        <v>8507</v>
      </c>
      <c r="F20" s="161">
        <v>531</v>
      </c>
      <c r="G20" s="161">
        <v>2792</v>
      </c>
      <c r="H20" s="161">
        <v>495</v>
      </c>
      <c r="I20" s="161">
        <v>452</v>
      </c>
      <c r="J20" s="161">
        <v>43</v>
      </c>
      <c r="K20" s="161">
        <v>152</v>
      </c>
      <c r="L20" s="161">
        <v>3610</v>
      </c>
      <c r="M20" s="161">
        <v>3090</v>
      </c>
      <c r="N20" s="161" t="s">
        <v>8</v>
      </c>
      <c r="O20" s="85"/>
      <c r="P20" s="85"/>
      <c r="Q20" s="85"/>
      <c r="R20" s="85"/>
      <c r="S20" s="85"/>
      <c r="T20" s="85"/>
      <c r="U20" s="85"/>
      <c r="V20" s="85"/>
      <c r="W20" s="85"/>
      <c r="X20" s="85"/>
      <c r="Y20" s="85"/>
      <c r="Z20" s="85"/>
      <c r="AA20" s="85"/>
      <c r="AB20" s="85"/>
      <c r="AC20" s="85"/>
    </row>
    <row r="21" spans="1:29" s="71" customFormat="1" ht="11.1" customHeight="1">
      <c r="A21" s="69">
        <f>IF(B21&lt;&gt;"",COUNTA($B$20:B21),"")</f>
        <v>2</v>
      </c>
      <c r="B21" s="78" t="s">
        <v>71</v>
      </c>
      <c r="C21" s="161">
        <v>16887</v>
      </c>
      <c r="D21" s="161">
        <v>3800</v>
      </c>
      <c r="E21" s="161">
        <v>1027</v>
      </c>
      <c r="F21" s="161">
        <v>3562</v>
      </c>
      <c r="G21" s="161">
        <v>1451</v>
      </c>
      <c r="H21" s="161">
        <v>180</v>
      </c>
      <c r="I21" s="161">
        <v>51</v>
      </c>
      <c r="J21" s="161">
        <v>128</v>
      </c>
      <c r="K21" s="161">
        <v>1141</v>
      </c>
      <c r="L21" s="161">
        <v>4297</v>
      </c>
      <c r="M21" s="161">
        <v>1431</v>
      </c>
      <c r="N21" s="161" t="s">
        <v>8</v>
      </c>
      <c r="O21" s="85"/>
      <c r="P21" s="85"/>
      <c r="Q21" s="85"/>
      <c r="R21" s="85"/>
      <c r="S21" s="85"/>
      <c r="T21" s="85"/>
      <c r="U21" s="85"/>
      <c r="V21" s="85"/>
      <c r="W21" s="85"/>
      <c r="X21" s="85"/>
      <c r="Y21" s="85"/>
      <c r="Z21" s="85"/>
      <c r="AA21" s="85"/>
      <c r="AB21" s="85"/>
      <c r="AC21" s="85"/>
    </row>
    <row r="22" spans="1:29" s="71" customFormat="1" ht="21.6" customHeight="1">
      <c r="A22" s="69">
        <f>IF(B22&lt;&gt;"",COUNTA($B$20:B22),"")</f>
        <v>3</v>
      </c>
      <c r="B22" s="79" t="s">
        <v>628</v>
      </c>
      <c r="C22" s="161" t="s">
        <v>8</v>
      </c>
      <c r="D22" s="161" t="s">
        <v>8</v>
      </c>
      <c r="E22" s="161" t="s">
        <v>8</v>
      </c>
      <c r="F22" s="161" t="s">
        <v>8</v>
      </c>
      <c r="G22" s="161" t="s">
        <v>8</v>
      </c>
      <c r="H22" s="161" t="s">
        <v>8</v>
      </c>
      <c r="I22" s="161" t="s">
        <v>8</v>
      </c>
      <c r="J22" s="161" t="s">
        <v>8</v>
      </c>
      <c r="K22" s="161" t="s">
        <v>8</v>
      </c>
      <c r="L22" s="161" t="s">
        <v>8</v>
      </c>
      <c r="M22" s="161" t="s">
        <v>8</v>
      </c>
      <c r="N22" s="161" t="s">
        <v>8</v>
      </c>
      <c r="O22" s="85"/>
      <c r="P22" s="85"/>
      <c r="Q22" s="85"/>
      <c r="R22" s="85"/>
      <c r="S22" s="85"/>
      <c r="T22" s="85"/>
      <c r="U22" s="85"/>
      <c r="V22" s="85"/>
      <c r="W22" s="85"/>
      <c r="X22" s="85"/>
      <c r="Y22" s="85"/>
      <c r="Z22" s="85"/>
      <c r="AA22" s="85"/>
      <c r="AB22" s="85"/>
      <c r="AC22" s="85"/>
    </row>
    <row r="23" spans="1:29" s="71" customFormat="1" ht="11.1" customHeight="1">
      <c r="A23" s="69">
        <f>IF(B23&lt;&gt;"",COUNTA($B$20:B23),"")</f>
        <v>4</v>
      </c>
      <c r="B23" s="78" t="s">
        <v>72</v>
      </c>
      <c r="C23" s="161">
        <v>108</v>
      </c>
      <c r="D23" s="161" t="s">
        <v>8</v>
      </c>
      <c r="E23" s="161" t="s">
        <v>8</v>
      </c>
      <c r="F23" s="161">
        <v>1</v>
      </c>
      <c r="G23" s="161" t="s">
        <v>8</v>
      </c>
      <c r="H23" s="161" t="s">
        <v>8</v>
      </c>
      <c r="I23" s="161" t="s">
        <v>8</v>
      </c>
      <c r="J23" s="161" t="s">
        <v>8</v>
      </c>
      <c r="K23" s="161" t="s">
        <v>8</v>
      </c>
      <c r="L23" s="161">
        <v>3</v>
      </c>
      <c r="M23" s="161" t="s">
        <v>8</v>
      </c>
      <c r="N23" s="161">
        <v>104</v>
      </c>
      <c r="O23" s="85"/>
      <c r="P23" s="85"/>
      <c r="Q23" s="85"/>
      <c r="R23" s="85"/>
      <c r="S23" s="85"/>
      <c r="T23" s="85"/>
      <c r="U23" s="85"/>
      <c r="V23" s="85"/>
      <c r="W23" s="85"/>
      <c r="X23" s="85"/>
      <c r="Y23" s="85"/>
      <c r="Z23" s="85"/>
      <c r="AA23" s="85"/>
      <c r="AB23" s="85"/>
      <c r="AC23" s="85"/>
    </row>
    <row r="24" spans="1:29" s="71" customFormat="1" ht="11.1" customHeight="1">
      <c r="A24" s="69">
        <f>IF(B24&lt;&gt;"",COUNTA($B$20:B24),"")</f>
        <v>5</v>
      </c>
      <c r="B24" s="78" t="s">
        <v>73</v>
      </c>
      <c r="C24" s="161">
        <v>58915</v>
      </c>
      <c r="D24" s="161">
        <v>1219</v>
      </c>
      <c r="E24" s="161">
        <v>925</v>
      </c>
      <c r="F24" s="161">
        <v>1248</v>
      </c>
      <c r="G24" s="161">
        <v>7135</v>
      </c>
      <c r="H24" s="161">
        <v>9433</v>
      </c>
      <c r="I24" s="161">
        <v>138</v>
      </c>
      <c r="J24" s="161">
        <v>9295</v>
      </c>
      <c r="K24" s="161">
        <v>620</v>
      </c>
      <c r="L24" s="161">
        <v>3179</v>
      </c>
      <c r="M24" s="161">
        <v>1383</v>
      </c>
      <c r="N24" s="161">
        <v>33773</v>
      </c>
      <c r="O24" s="85"/>
      <c r="P24" s="85"/>
      <c r="Q24" s="85"/>
      <c r="R24" s="85"/>
      <c r="S24" s="85"/>
      <c r="T24" s="85"/>
      <c r="U24" s="85"/>
      <c r="V24" s="85"/>
      <c r="W24" s="85"/>
      <c r="X24" s="85"/>
      <c r="Y24" s="85"/>
      <c r="Z24" s="85"/>
      <c r="AA24" s="85"/>
      <c r="AB24" s="85"/>
      <c r="AC24" s="85"/>
    </row>
    <row r="25" spans="1:29" s="71" customFormat="1" ht="11.1" customHeight="1">
      <c r="A25" s="69">
        <f>IF(B25&lt;&gt;"",COUNTA($B$20:B25),"")</f>
        <v>6</v>
      </c>
      <c r="B25" s="78" t="s">
        <v>74</v>
      </c>
      <c r="C25" s="161">
        <v>3491</v>
      </c>
      <c r="D25" s="161">
        <v>1</v>
      </c>
      <c r="E25" s="161">
        <v>15</v>
      </c>
      <c r="F25" s="161">
        <v>2664</v>
      </c>
      <c r="G25" s="161" t="s">
        <v>8</v>
      </c>
      <c r="H25" s="161" t="s">
        <v>8</v>
      </c>
      <c r="I25" s="161" t="s">
        <v>8</v>
      </c>
      <c r="J25" s="161" t="s">
        <v>8</v>
      </c>
      <c r="K25" s="161" t="s">
        <v>8</v>
      </c>
      <c r="L25" s="161">
        <v>812</v>
      </c>
      <c r="M25" s="161" t="s">
        <v>8</v>
      </c>
      <c r="N25" s="161" t="s">
        <v>8</v>
      </c>
      <c r="O25" s="85"/>
      <c r="P25" s="85"/>
      <c r="Q25" s="85"/>
      <c r="R25" s="85"/>
      <c r="S25" s="85"/>
      <c r="T25" s="85"/>
      <c r="U25" s="85"/>
      <c r="V25" s="85"/>
      <c r="W25" s="85"/>
      <c r="X25" s="85"/>
      <c r="Y25" s="85"/>
      <c r="Z25" s="85"/>
      <c r="AA25" s="85"/>
      <c r="AB25" s="85"/>
      <c r="AC25" s="85"/>
    </row>
    <row r="26" spans="1:29" s="71" customFormat="1" ht="19.149999999999999" customHeight="1">
      <c r="A26" s="70">
        <f>IF(B26&lt;&gt;"",COUNTA($B$20:B26),"")</f>
        <v>7</v>
      </c>
      <c r="B26" s="80" t="s">
        <v>75</v>
      </c>
      <c r="C26" s="162">
        <v>111459</v>
      </c>
      <c r="D26" s="162">
        <v>24882</v>
      </c>
      <c r="E26" s="162">
        <v>10445</v>
      </c>
      <c r="F26" s="162">
        <v>2677</v>
      </c>
      <c r="G26" s="162">
        <v>11379</v>
      </c>
      <c r="H26" s="162">
        <v>10108</v>
      </c>
      <c r="I26" s="162">
        <v>642</v>
      </c>
      <c r="J26" s="162">
        <v>9466</v>
      </c>
      <c r="K26" s="162">
        <v>1913</v>
      </c>
      <c r="L26" s="162">
        <v>10277</v>
      </c>
      <c r="M26" s="162">
        <v>5903</v>
      </c>
      <c r="N26" s="162">
        <v>33877</v>
      </c>
      <c r="O26" s="85"/>
      <c r="P26" s="85"/>
      <c r="Q26" s="85"/>
      <c r="R26" s="85"/>
      <c r="S26" s="85"/>
      <c r="T26" s="85"/>
      <c r="U26" s="85"/>
      <c r="V26" s="85"/>
      <c r="W26" s="85"/>
      <c r="X26" s="85"/>
      <c r="Y26" s="85"/>
      <c r="Z26" s="85"/>
      <c r="AA26" s="85"/>
      <c r="AB26" s="85"/>
      <c r="AC26" s="85"/>
    </row>
    <row r="27" spans="1:29" s="71" customFormat="1" ht="21.6" customHeight="1">
      <c r="A27" s="69">
        <f>IF(B27&lt;&gt;"",COUNTA($B$20:B27),"")</f>
        <v>8</v>
      </c>
      <c r="B27" s="79" t="s">
        <v>76</v>
      </c>
      <c r="C27" s="161">
        <v>23908</v>
      </c>
      <c r="D27" s="161">
        <v>1077</v>
      </c>
      <c r="E27" s="161">
        <v>317</v>
      </c>
      <c r="F27" s="161">
        <v>1495</v>
      </c>
      <c r="G27" s="161">
        <v>126</v>
      </c>
      <c r="H27" s="161">
        <v>78</v>
      </c>
      <c r="I27" s="161">
        <v>2</v>
      </c>
      <c r="J27" s="161">
        <v>76</v>
      </c>
      <c r="K27" s="161">
        <v>969</v>
      </c>
      <c r="L27" s="161">
        <v>7913</v>
      </c>
      <c r="M27" s="161">
        <v>11934</v>
      </c>
      <c r="N27" s="161" t="s">
        <v>8</v>
      </c>
      <c r="O27" s="85"/>
      <c r="P27" s="85"/>
      <c r="Q27" s="85"/>
      <c r="R27" s="85"/>
      <c r="S27" s="85"/>
      <c r="T27" s="85"/>
      <c r="U27" s="85"/>
      <c r="V27" s="85"/>
      <c r="W27" s="85"/>
      <c r="X27" s="85"/>
      <c r="Y27" s="85"/>
      <c r="Z27" s="85"/>
      <c r="AA27" s="85"/>
      <c r="AB27" s="85"/>
      <c r="AC27" s="85"/>
    </row>
    <row r="28" spans="1:29" s="71" customFormat="1" ht="11.1" customHeight="1">
      <c r="A28" s="69">
        <f>IF(B28&lt;&gt;"",COUNTA($B$20:B28),"")</f>
        <v>9</v>
      </c>
      <c r="B28" s="78" t="s">
        <v>77</v>
      </c>
      <c r="C28" s="161">
        <v>19756</v>
      </c>
      <c r="D28" s="161">
        <v>119</v>
      </c>
      <c r="E28" s="161" t="s">
        <v>8</v>
      </c>
      <c r="F28" s="161">
        <v>1133</v>
      </c>
      <c r="G28" s="161">
        <v>37</v>
      </c>
      <c r="H28" s="161" t="s">
        <v>8</v>
      </c>
      <c r="I28" s="161" t="s">
        <v>8</v>
      </c>
      <c r="J28" s="161" t="s">
        <v>8</v>
      </c>
      <c r="K28" s="161">
        <v>838</v>
      </c>
      <c r="L28" s="161">
        <v>6039</v>
      </c>
      <c r="M28" s="161">
        <v>11589</v>
      </c>
      <c r="N28" s="161" t="s">
        <v>8</v>
      </c>
      <c r="O28" s="85"/>
      <c r="P28" s="85"/>
      <c r="Q28" s="85"/>
      <c r="R28" s="85"/>
      <c r="S28" s="85"/>
      <c r="T28" s="85"/>
      <c r="U28" s="85"/>
      <c r="V28" s="85"/>
      <c r="W28" s="85"/>
      <c r="X28" s="85"/>
      <c r="Y28" s="85"/>
      <c r="Z28" s="85"/>
      <c r="AA28" s="85"/>
      <c r="AB28" s="85"/>
      <c r="AC28" s="85"/>
    </row>
    <row r="29" spans="1:29" s="71" customFormat="1" ht="11.1" customHeight="1">
      <c r="A29" s="69">
        <f>IF(B29&lt;&gt;"",COUNTA($B$20:B29),"")</f>
        <v>10</v>
      </c>
      <c r="B29" s="78" t="s">
        <v>78</v>
      </c>
      <c r="C29" s="161" t="s">
        <v>8</v>
      </c>
      <c r="D29" s="161" t="s">
        <v>8</v>
      </c>
      <c r="E29" s="161" t="s">
        <v>8</v>
      </c>
      <c r="F29" s="161" t="s">
        <v>8</v>
      </c>
      <c r="G29" s="161" t="s">
        <v>8</v>
      </c>
      <c r="H29" s="161" t="s">
        <v>8</v>
      </c>
      <c r="I29" s="161" t="s">
        <v>8</v>
      </c>
      <c r="J29" s="161" t="s">
        <v>8</v>
      </c>
      <c r="K29" s="161" t="s">
        <v>8</v>
      </c>
      <c r="L29" s="161" t="s">
        <v>8</v>
      </c>
      <c r="M29" s="161" t="s">
        <v>8</v>
      </c>
      <c r="N29" s="161" t="s">
        <v>8</v>
      </c>
      <c r="O29" s="85"/>
      <c r="P29" s="85"/>
      <c r="Q29" s="85"/>
      <c r="R29" s="85"/>
      <c r="S29" s="85"/>
      <c r="T29" s="85"/>
      <c r="U29" s="85"/>
      <c r="V29" s="85"/>
      <c r="W29" s="85"/>
      <c r="X29" s="85"/>
      <c r="Y29" s="85"/>
      <c r="Z29" s="85"/>
      <c r="AA29" s="85"/>
      <c r="AB29" s="85"/>
      <c r="AC29" s="85"/>
    </row>
    <row r="30" spans="1:29" s="71" customFormat="1" ht="11.1" customHeight="1">
      <c r="A30" s="69">
        <f>IF(B30&lt;&gt;"",COUNTA($B$20:B30),"")</f>
        <v>11</v>
      </c>
      <c r="B30" s="78" t="s">
        <v>79</v>
      </c>
      <c r="C30" s="161">
        <v>290</v>
      </c>
      <c r="D30" s="161" t="s">
        <v>8</v>
      </c>
      <c r="E30" s="161" t="s">
        <v>8</v>
      </c>
      <c r="F30" s="161" t="s">
        <v>8</v>
      </c>
      <c r="G30" s="161" t="s">
        <v>8</v>
      </c>
      <c r="H30" s="161" t="s">
        <v>8</v>
      </c>
      <c r="I30" s="161" t="s">
        <v>8</v>
      </c>
      <c r="J30" s="161" t="s">
        <v>8</v>
      </c>
      <c r="K30" s="161" t="s">
        <v>8</v>
      </c>
      <c r="L30" s="161" t="s">
        <v>8</v>
      </c>
      <c r="M30" s="161">
        <v>290</v>
      </c>
      <c r="N30" s="161" t="s">
        <v>8</v>
      </c>
      <c r="O30" s="85"/>
      <c r="P30" s="85"/>
      <c r="Q30" s="85"/>
      <c r="R30" s="85"/>
      <c r="S30" s="85"/>
      <c r="T30" s="85"/>
      <c r="U30" s="85"/>
      <c r="V30" s="85"/>
      <c r="W30" s="85"/>
      <c r="X30" s="85"/>
      <c r="Y30" s="85"/>
      <c r="Z30" s="85"/>
      <c r="AA30" s="85"/>
      <c r="AB30" s="85"/>
      <c r="AC30" s="85"/>
    </row>
    <row r="31" spans="1:29" s="71" customFormat="1" ht="11.1" customHeight="1">
      <c r="A31" s="69">
        <f>IF(B31&lt;&gt;"",COUNTA($B$20:B31),"")</f>
        <v>12</v>
      </c>
      <c r="B31" s="78" t="s">
        <v>74</v>
      </c>
      <c r="C31" s="161" t="s">
        <v>8</v>
      </c>
      <c r="D31" s="161" t="s">
        <v>8</v>
      </c>
      <c r="E31" s="161" t="s">
        <v>8</v>
      </c>
      <c r="F31" s="161" t="s">
        <v>8</v>
      </c>
      <c r="G31" s="161" t="s">
        <v>8</v>
      </c>
      <c r="H31" s="161" t="s">
        <v>8</v>
      </c>
      <c r="I31" s="161" t="s">
        <v>8</v>
      </c>
      <c r="J31" s="161" t="s">
        <v>8</v>
      </c>
      <c r="K31" s="161" t="s">
        <v>8</v>
      </c>
      <c r="L31" s="161" t="s">
        <v>8</v>
      </c>
      <c r="M31" s="161" t="s">
        <v>8</v>
      </c>
      <c r="N31" s="161" t="s">
        <v>8</v>
      </c>
      <c r="O31" s="85"/>
      <c r="P31" s="85"/>
      <c r="Q31" s="85"/>
      <c r="R31" s="85"/>
      <c r="S31" s="85"/>
      <c r="T31" s="85"/>
      <c r="U31" s="85"/>
      <c r="V31" s="85"/>
      <c r="W31" s="85"/>
      <c r="X31" s="85"/>
      <c r="Y31" s="85"/>
      <c r="Z31" s="85"/>
      <c r="AA31" s="85"/>
      <c r="AB31" s="85"/>
      <c r="AC31" s="85"/>
    </row>
    <row r="32" spans="1:29" s="71" customFormat="1" ht="19.149999999999999" customHeight="1">
      <c r="A32" s="70">
        <f>IF(B32&lt;&gt;"",COUNTA($B$20:B32),"")</f>
        <v>13</v>
      </c>
      <c r="B32" s="80" t="s">
        <v>80</v>
      </c>
      <c r="C32" s="162">
        <v>24198</v>
      </c>
      <c r="D32" s="162">
        <v>1077</v>
      </c>
      <c r="E32" s="162">
        <v>317</v>
      </c>
      <c r="F32" s="162">
        <v>1495</v>
      </c>
      <c r="G32" s="162">
        <v>126</v>
      </c>
      <c r="H32" s="162">
        <v>78</v>
      </c>
      <c r="I32" s="162">
        <v>2</v>
      </c>
      <c r="J32" s="162">
        <v>76</v>
      </c>
      <c r="K32" s="162">
        <v>969</v>
      </c>
      <c r="L32" s="162">
        <v>7913</v>
      </c>
      <c r="M32" s="162">
        <v>12224</v>
      </c>
      <c r="N32" s="162" t="s">
        <v>8</v>
      </c>
      <c r="O32" s="85"/>
      <c r="P32" s="85"/>
      <c r="Q32" s="85"/>
      <c r="R32" s="85"/>
      <c r="S32" s="85"/>
      <c r="T32" s="85"/>
      <c r="U32" s="85"/>
      <c r="V32" s="85"/>
      <c r="W32" s="85"/>
      <c r="X32" s="85"/>
      <c r="Y32" s="85"/>
      <c r="Z32" s="85"/>
      <c r="AA32" s="85"/>
      <c r="AB32" s="85"/>
      <c r="AC32" s="85"/>
    </row>
    <row r="33" spans="1:29" s="71" customFormat="1" ht="19.149999999999999" customHeight="1">
      <c r="A33" s="70">
        <f>IF(B33&lt;&gt;"",COUNTA($B$20:B33),"")</f>
        <v>14</v>
      </c>
      <c r="B33" s="80" t="s">
        <v>81</v>
      </c>
      <c r="C33" s="162">
        <v>135657</v>
      </c>
      <c r="D33" s="162">
        <v>25959</v>
      </c>
      <c r="E33" s="162">
        <v>10761</v>
      </c>
      <c r="F33" s="162">
        <v>4172</v>
      </c>
      <c r="G33" s="162">
        <v>11504</v>
      </c>
      <c r="H33" s="162">
        <v>10186</v>
      </c>
      <c r="I33" s="162">
        <v>644</v>
      </c>
      <c r="J33" s="162">
        <v>9542</v>
      </c>
      <c r="K33" s="162">
        <v>2882</v>
      </c>
      <c r="L33" s="162">
        <v>18190</v>
      </c>
      <c r="M33" s="162">
        <v>18127</v>
      </c>
      <c r="N33" s="162">
        <v>33877</v>
      </c>
      <c r="O33" s="85"/>
      <c r="P33" s="85"/>
      <c r="Q33" s="85"/>
      <c r="R33" s="85"/>
      <c r="S33" s="85"/>
      <c r="T33" s="85"/>
      <c r="U33" s="85"/>
      <c r="V33" s="85"/>
      <c r="W33" s="85"/>
      <c r="X33" s="85"/>
      <c r="Y33" s="85"/>
      <c r="Z33" s="85"/>
      <c r="AA33" s="85"/>
      <c r="AB33" s="85"/>
      <c r="AC33" s="85"/>
    </row>
    <row r="34" spans="1:29" s="71" customFormat="1" ht="11.1" customHeight="1">
      <c r="A34" s="69">
        <f>IF(B34&lt;&gt;"",COUNTA($B$20:B34),"")</f>
        <v>15</v>
      </c>
      <c r="B34" s="78" t="s">
        <v>82</v>
      </c>
      <c r="C34" s="161">
        <v>58691</v>
      </c>
      <c r="D34" s="161" t="s">
        <v>8</v>
      </c>
      <c r="E34" s="161" t="s">
        <v>8</v>
      </c>
      <c r="F34" s="161" t="s">
        <v>8</v>
      </c>
      <c r="G34" s="161" t="s">
        <v>8</v>
      </c>
      <c r="H34" s="161" t="s">
        <v>8</v>
      </c>
      <c r="I34" s="161" t="s">
        <v>8</v>
      </c>
      <c r="J34" s="161" t="s">
        <v>8</v>
      </c>
      <c r="K34" s="161" t="s">
        <v>8</v>
      </c>
      <c r="L34" s="161" t="s">
        <v>8</v>
      </c>
      <c r="M34" s="161" t="s">
        <v>8</v>
      </c>
      <c r="N34" s="161">
        <v>58691</v>
      </c>
      <c r="O34" s="85"/>
      <c r="P34" s="85"/>
      <c r="Q34" s="85"/>
      <c r="R34" s="85"/>
      <c r="S34" s="85"/>
      <c r="T34" s="85"/>
      <c r="U34" s="85"/>
      <c r="V34" s="85"/>
      <c r="W34" s="85"/>
      <c r="X34" s="85"/>
      <c r="Y34" s="85"/>
      <c r="Z34" s="85"/>
      <c r="AA34" s="85"/>
      <c r="AB34" s="85"/>
      <c r="AC34" s="85"/>
    </row>
    <row r="35" spans="1:29" s="71" customFormat="1" ht="11.1" customHeight="1">
      <c r="A35" s="69">
        <f>IF(B35&lt;&gt;"",COUNTA($B$20:B35),"")</f>
        <v>16</v>
      </c>
      <c r="B35" s="78" t="s">
        <v>83</v>
      </c>
      <c r="C35" s="161">
        <v>19915</v>
      </c>
      <c r="D35" s="161" t="s">
        <v>8</v>
      </c>
      <c r="E35" s="161" t="s">
        <v>8</v>
      </c>
      <c r="F35" s="161" t="s">
        <v>8</v>
      </c>
      <c r="G35" s="161" t="s">
        <v>8</v>
      </c>
      <c r="H35" s="161" t="s">
        <v>8</v>
      </c>
      <c r="I35" s="161" t="s">
        <v>8</v>
      </c>
      <c r="J35" s="161" t="s">
        <v>8</v>
      </c>
      <c r="K35" s="161" t="s">
        <v>8</v>
      </c>
      <c r="L35" s="161" t="s">
        <v>8</v>
      </c>
      <c r="M35" s="161" t="s">
        <v>8</v>
      </c>
      <c r="N35" s="161">
        <v>19915</v>
      </c>
      <c r="O35" s="85"/>
      <c r="P35" s="85"/>
      <c r="Q35" s="85"/>
      <c r="R35" s="85"/>
      <c r="S35" s="85"/>
      <c r="T35" s="85"/>
      <c r="U35" s="85"/>
      <c r="V35" s="85"/>
      <c r="W35" s="85"/>
      <c r="X35" s="85"/>
      <c r="Y35" s="85"/>
      <c r="Z35" s="85"/>
      <c r="AA35" s="85"/>
      <c r="AB35" s="85"/>
      <c r="AC35" s="85"/>
    </row>
    <row r="36" spans="1:29" s="71" customFormat="1" ht="11.1" customHeight="1">
      <c r="A36" s="69">
        <f>IF(B36&lt;&gt;"",COUNTA($B$20:B36),"")</f>
        <v>17</v>
      </c>
      <c r="B36" s="78" t="s">
        <v>99</v>
      </c>
      <c r="C36" s="161">
        <v>27413</v>
      </c>
      <c r="D36" s="161" t="s">
        <v>8</v>
      </c>
      <c r="E36" s="161" t="s">
        <v>8</v>
      </c>
      <c r="F36" s="161" t="s">
        <v>8</v>
      </c>
      <c r="G36" s="161" t="s">
        <v>8</v>
      </c>
      <c r="H36" s="161" t="s">
        <v>8</v>
      </c>
      <c r="I36" s="161" t="s">
        <v>8</v>
      </c>
      <c r="J36" s="161" t="s">
        <v>8</v>
      </c>
      <c r="K36" s="161" t="s">
        <v>8</v>
      </c>
      <c r="L36" s="161" t="s">
        <v>8</v>
      </c>
      <c r="M36" s="161" t="s">
        <v>8</v>
      </c>
      <c r="N36" s="161">
        <v>27413</v>
      </c>
      <c r="O36" s="85"/>
      <c r="P36" s="85"/>
      <c r="Q36" s="85"/>
      <c r="R36" s="85"/>
      <c r="S36" s="85"/>
      <c r="T36" s="85"/>
      <c r="U36" s="85"/>
      <c r="V36" s="85"/>
      <c r="W36" s="85"/>
      <c r="X36" s="85"/>
      <c r="Y36" s="85"/>
      <c r="Z36" s="85"/>
      <c r="AA36" s="85"/>
      <c r="AB36" s="85"/>
      <c r="AC36" s="85"/>
    </row>
    <row r="37" spans="1:29" s="71" customFormat="1" ht="11.1" customHeight="1">
      <c r="A37" s="69">
        <f>IF(B37&lt;&gt;"",COUNTA($B$20:B37),"")</f>
        <v>18</v>
      </c>
      <c r="B37" s="78" t="s">
        <v>100</v>
      </c>
      <c r="C37" s="161">
        <v>5317</v>
      </c>
      <c r="D37" s="161" t="s">
        <v>8</v>
      </c>
      <c r="E37" s="161" t="s">
        <v>8</v>
      </c>
      <c r="F37" s="161" t="s">
        <v>8</v>
      </c>
      <c r="G37" s="161" t="s">
        <v>8</v>
      </c>
      <c r="H37" s="161" t="s">
        <v>8</v>
      </c>
      <c r="I37" s="161" t="s">
        <v>8</v>
      </c>
      <c r="J37" s="161" t="s">
        <v>8</v>
      </c>
      <c r="K37" s="161" t="s">
        <v>8</v>
      </c>
      <c r="L37" s="161" t="s">
        <v>8</v>
      </c>
      <c r="M37" s="161" t="s">
        <v>8</v>
      </c>
      <c r="N37" s="161">
        <v>5317</v>
      </c>
      <c r="O37" s="85"/>
      <c r="P37" s="85"/>
      <c r="Q37" s="85"/>
      <c r="R37" s="85"/>
      <c r="S37" s="85"/>
      <c r="T37" s="85"/>
      <c r="U37" s="85"/>
      <c r="V37" s="85"/>
      <c r="W37" s="85"/>
      <c r="X37" s="85"/>
      <c r="Y37" s="85"/>
      <c r="Z37" s="85"/>
      <c r="AA37" s="85"/>
      <c r="AB37" s="85"/>
      <c r="AC37" s="85"/>
    </row>
    <row r="38" spans="1:29" s="71" customFormat="1" ht="11.1" customHeight="1">
      <c r="A38" s="69">
        <f>IF(B38&lt;&gt;"",COUNTA($B$20:B38),"")</f>
        <v>19</v>
      </c>
      <c r="B38" s="78" t="s">
        <v>27</v>
      </c>
      <c r="C38" s="161">
        <v>24276</v>
      </c>
      <c r="D38" s="161" t="s">
        <v>8</v>
      </c>
      <c r="E38" s="161" t="s">
        <v>8</v>
      </c>
      <c r="F38" s="161" t="s">
        <v>8</v>
      </c>
      <c r="G38" s="161" t="s">
        <v>8</v>
      </c>
      <c r="H38" s="161" t="s">
        <v>8</v>
      </c>
      <c r="I38" s="161" t="s">
        <v>8</v>
      </c>
      <c r="J38" s="161" t="s">
        <v>8</v>
      </c>
      <c r="K38" s="161" t="s">
        <v>8</v>
      </c>
      <c r="L38" s="161" t="s">
        <v>8</v>
      </c>
      <c r="M38" s="161" t="s">
        <v>8</v>
      </c>
      <c r="N38" s="161">
        <v>24276</v>
      </c>
      <c r="O38" s="85"/>
      <c r="P38" s="85"/>
      <c r="Q38" s="85"/>
      <c r="R38" s="85"/>
      <c r="S38" s="85"/>
      <c r="T38" s="85"/>
      <c r="U38" s="85"/>
      <c r="V38" s="85"/>
      <c r="W38" s="85"/>
      <c r="X38" s="85"/>
      <c r="Y38" s="85"/>
      <c r="Z38" s="85"/>
      <c r="AA38" s="85"/>
      <c r="AB38" s="85"/>
      <c r="AC38" s="85"/>
    </row>
    <row r="39" spans="1:29" s="71" customFormat="1" ht="21.6" customHeight="1">
      <c r="A39" s="69">
        <f>IF(B39&lt;&gt;"",COUNTA($B$20:B39),"")</f>
        <v>20</v>
      </c>
      <c r="B39" s="79" t="s">
        <v>84</v>
      </c>
      <c r="C39" s="161">
        <v>4702</v>
      </c>
      <c r="D39" s="161" t="s">
        <v>8</v>
      </c>
      <c r="E39" s="161" t="s">
        <v>8</v>
      </c>
      <c r="F39" s="161" t="s">
        <v>8</v>
      </c>
      <c r="G39" s="161" t="s">
        <v>8</v>
      </c>
      <c r="H39" s="161" t="s">
        <v>8</v>
      </c>
      <c r="I39" s="161" t="s">
        <v>8</v>
      </c>
      <c r="J39" s="161" t="s">
        <v>8</v>
      </c>
      <c r="K39" s="161" t="s">
        <v>8</v>
      </c>
      <c r="L39" s="161" t="s">
        <v>8</v>
      </c>
      <c r="M39" s="161" t="s">
        <v>8</v>
      </c>
      <c r="N39" s="161">
        <v>4702</v>
      </c>
      <c r="O39" s="85"/>
      <c r="P39" s="85"/>
      <c r="Q39" s="85"/>
      <c r="R39" s="85"/>
      <c r="S39" s="85"/>
      <c r="T39" s="85"/>
      <c r="U39" s="85"/>
      <c r="V39" s="85"/>
      <c r="W39" s="85"/>
      <c r="X39" s="85"/>
      <c r="Y39" s="85"/>
      <c r="Z39" s="85"/>
      <c r="AA39" s="85"/>
      <c r="AB39" s="85"/>
      <c r="AC39" s="85"/>
    </row>
    <row r="40" spans="1:29" s="71" customFormat="1" ht="21.6" customHeight="1">
      <c r="A40" s="69">
        <f>IF(B40&lt;&gt;"",COUNTA($B$20:B40),"")</f>
        <v>21</v>
      </c>
      <c r="B40" s="79" t="s">
        <v>85</v>
      </c>
      <c r="C40" s="161">
        <v>305</v>
      </c>
      <c r="D40" s="161">
        <v>26</v>
      </c>
      <c r="E40" s="161" t="s">
        <v>8</v>
      </c>
      <c r="F40" s="161">
        <v>2</v>
      </c>
      <c r="G40" s="161">
        <v>251</v>
      </c>
      <c r="H40" s="161">
        <v>8</v>
      </c>
      <c r="I40" s="161">
        <v>8</v>
      </c>
      <c r="J40" s="161" t="s">
        <v>8</v>
      </c>
      <c r="K40" s="161" t="s">
        <v>8</v>
      </c>
      <c r="L40" s="161" t="s">
        <v>8</v>
      </c>
      <c r="M40" s="161">
        <v>19</v>
      </c>
      <c r="N40" s="161" t="s">
        <v>8</v>
      </c>
      <c r="O40" s="85"/>
      <c r="P40" s="85"/>
      <c r="Q40" s="85"/>
      <c r="R40" s="85"/>
      <c r="S40" s="85"/>
      <c r="T40" s="85"/>
      <c r="U40" s="85"/>
      <c r="V40" s="85"/>
      <c r="W40" s="85"/>
      <c r="X40" s="85"/>
      <c r="Y40" s="85"/>
      <c r="Z40" s="85"/>
      <c r="AA40" s="85"/>
      <c r="AB40" s="85"/>
      <c r="AC40" s="85"/>
    </row>
    <row r="41" spans="1:29" s="71" customFormat="1" ht="21.6" customHeight="1">
      <c r="A41" s="69">
        <f>IF(B41&lt;&gt;"",COUNTA($B$20:B41),"")</f>
        <v>22</v>
      </c>
      <c r="B41" s="79" t="s">
        <v>86</v>
      </c>
      <c r="C41" s="161">
        <v>283</v>
      </c>
      <c r="D41" s="161" t="s">
        <v>8</v>
      </c>
      <c r="E41" s="161" t="s">
        <v>8</v>
      </c>
      <c r="F41" s="161" t="s">
        <v>8</v>
      </c>
      <c r="G41" s="161">
        <v>139</v>
      </c>
      <c r="H41" s="161" t="s">
        <v>8</v>
      </c>
      <c r="I41" s="161" t="s">
        <v>8</v>
      </c>
      <c r="J41" s="161" t="s">
        <v>8</v>
      </c>
      <c r="K41" s="161" t="s">
        <v>8</v>
      </c>
      <c r="L41" s="161" t="s">
        <v>8</v>
      </c>
      <c r="M41" s="161">
        <v>143</v>
      </c>
      <c r="N41" s="161" t="s">
        <v>8</v>
      </c>
      <c r="O41" s="85"/>
      <c r="P41" s="85"/>
      <c r="Q41" s="85"/>
      <c r="R41" s="85"/>
      <c r="S41" s="85"/>
      <c r="T41" s="85"/>
      <c r="U41" s="85"/>
      <c r="V41" s="85"/>
      <c r="W41" s="85"/>
      <c r="X41" s="85"/>
      <c r="Y41" s="85"/>
      <c r="Z41" s="85"/>
      <c r="AA41" s="85"/>
      <c r="AB41" s="85"/>
      <c r="AC41" s="85"/>
    </row>
    <row r="42" spans="1:29" s="71" customFormat="1" ht="11.1" customHeight="1">
      <c r="A42" s="69">
        <f>IF(B42&lt;&gt;"",COUNTA($B$20:B42),"")</f>
        <v>23</v>
      </c>
      <c r="B42" s="78" t="s">
        <v>87</v>
      </c>
      <c r="C42" s="161">
        <v>6108</v>
      </c>
      <c r="D42" s="161">
        <v>53</v>
      </c>
      <c r="E42" s="161">
        <v>1331</v>
      </c>
      <c r="F42" s="161">
        <v>1</v>
      </c>
      <c r="G42" s="161">
        <v>389</v>
      </c>
      <c r="H42" s="161">
        <v>8</v>
      </c>
      <c r="I42" s="161">
        <v>1</v>
      </c>
      <c r="J42" s="161">
        <v>6</v>
      </c>
      <c r="K42" s="161">
        <v>147</v>
      </c>
      <c r="L42" s="161">
        <v>2669</v>
      </c>
      <c r="M42" s="161">
        <v>1510</v>
      </c>
      <c r="N42" s="161" t="s">
        <v>8</v>
      </c>
      <c r="O42" s="85"/>
      <c r="P42" s="85"/>
      <c r="Q42" s="85"/>
      <c r="R42" s="85"/>
      <c r="S42" s="85"/>
      <c r="T42" s="85"/>
      <c r="U42" s="85"/>
      <c r="V42" s="85"/>
      <c r="W42" s="85"/>
      <c r="X42" s="85"/>
      <c r="Y42" s="85"/>
      <c r="Z42" s="85"/>
      <c r="AA42" s="85"/>
      <c r="AB42" s="85"/>
      <c r="AC42" s="85"/>
    </row>
    <row r="43" spans="1:29" s="71" customFormat="1" ht="11.1" customHeight="1">
      <c r="A43" s="69">
        <f>IF(B43&lt;&gt;"",COUNTA($B$20:B43),"")</f>
        <v>24</v>
      </c>
      <c r="B43" s="78" t="s">
        <v>88</v>
      </c>
      <c r="C43" s="161">
        <v>17989</v>
      </c>
      <c r="D43" s="161">
        <v>2736</v>
      </c>
      <c r="E43" s="161">
        <v>1445</v>
      </c>
      <c r="F43" s="161">
        <v>3309</v>
      </c>
      <c r="G43" s="161">
        <v>194</v>
      </c>
      <c r="H43" s="161">
        <v>116</v>
      </c>
      <c r="I43" s="161">
        <v>2</v>
      </c>
      <c r="J43" s="161">
        <v>113</v>
      </c>
      <c r="K43" s="161">
        <v>170</v>
      </c>
      <c r="L43" s="161">
        <v>1006</v>
      </c>
      <c r="M43" s="161">
        <v>5101</v>
      </c>
      <c r="N43" s="161">
        <v>3914</v>
      </c>
      <c r="O43" s="85"/>
      <c r="P43" s="85"/>
      <c r="Q43" s="85"/>
      <c r="R43" s="85"/>
      <c r="S43" s="85"/>
      <c r="T43" s="85"/>
      <c r="U43" s="85"/>
      <c r="V43" s="85"/>
      <c r="W43" s="85"/>
      <c r="X43" s="85"/>
      <c r="Y43" s="85"/>
      <c r="Z43" s="85"/>
      <c r="AA43" s="85"/>
      <c r="AB43" s="85"/>
      <c r="AC43" s="85"/>
    </row>
    <row r="44" spans="1:29" s="71" customFormat="1" ht="11.1" customHeight="1">
      <c r="A44" s="69">
        <f>IF(B44&lt;&gt;"",COUNTA($B$20:B44),"")</f>
        <v>25</v>
      </c>
      <c r="B44" s="78" t="s">
        <v>74</v>
      </c>
      <c r="C44" s="161">
        <v>3491</v>
      </c>
      <c r="D44" s="161">
        <v>1</v>
      </c>
      <c r="E44" s="161">
        <v>15</v>
      </c>
      <c r="F44" s="161">
        <v>2664</v>
      </c>
      <c r="G44" s="161" t="s">
        <v>8</v>
      </c>
      <c r="H44" s="161" t="s">
        <v>8</v>
      </c>
      <c r="I44" s="161" t="s">
        <v>8</v>
      </c>
      <c r="J44" s="161" t="s">
        <v>8</v>
      </c>
      <c r="K44" s="161" t="s">
        <v>8</v>
      </c>
      <c r="L44" s="161">
        <v>812</v>
      </c>
      <c r="M44" s="161" t="s">
        <v>8</v>
      </c>
      <c r="N44" s="161" t="s">
        <v>8</v>
      </c>
      <c r="O44" s="85"/>
      <c r="P44" s="85"/>
      <c r="Q44" s="85"/>
      <c r="R44" s="85"/>
      <c r="S44" s="85"/>
      <c r="T44" s="85"/>
      <c r="U44" s="85"/>
      <c r="V44" s="85"/>
      <c r="W44" s="85"/>
      <c r="X44" s="85"/>
      <c r="Y44" s="85"/>
      <c r="Z44" s="85"/>
      <c r="AA44" s="85"/>
      <c r="AB44" s="85"/>
      <c r="AC44" s="85"/>
    </row>
    <row r="45" spans="1:29" s="71" customFormat="1" ht="19.149999999999999" customHeight="1">
      <c r="A45" s="70">
        <f>IF(B45&lt;&gt;"",COUNTA($B$20:B45),"")</f>
        <v>26</v>
      </c>
      <c r="B45" s="80" t="s">
        <v>89</v>
      </c>
      <c r="C45" s="162">
        <v>108864</v>
      </c>
      <c r="D45" s="162">
        <v>2813</v>
      </c>
      <c r="E45" s="162">
        <v>2761</v>
      </c>
      <c r="F45" s="162">
        <v>648</v>
      </c>
      <c r="G45" s="162">
        <v>973</v>
      </c>
      <c r="H45" s="162">
        <v>131</v>
      </c>
      <c r="I45" s="162">
        <v>11</v>
      </c>
      <c r="J45" s="162">
        <v>120</v>
      </c>
      <c r="K45" s="162">
        <v>317</v>
      </c>
      <c r="L45" s="162">
        <v>2863</v>
      </c>
      <c r="M45" s="162">
        <v>6774</v>
      </c>
      <c r="N45" s="162">
        <v>91584</v>
      </c>
      <c r="O45" s="85"/>
      <c r="P45" s="85"/>
      <c r="Q45" s="85"/>
      <c r="R45" s="85"/>
      <c r="S45" s="85"/>
      <c r="T45" s="85"/>
      <c r="U45" s="85"/>
      <c r="V45" s="85"/>
      <c r="W45" s="85"/>
      <c r="X45" s="85"/>
      <c r="Y45" s="85"/>
      <c r="Z45" s="85"/>
      <c r="AA45" s="85"/>
      <c r="AB45" s="85"/>
      <c r="AC45" s="85"/>
    </row>
    <row r="46" spans="1:29" s="87" customFormat="1" ht="11.1" customHeight="1">
      <c r="A46" s="69">
        <f>IF(B46&lt;&gt;"",COUNTA($B$20:B46),"")</f>
        <v>27</v>
      </c>
      <c r="B46" s="78" t="s">
        <v>90</v>
      </c>
      <c r="C46" s="161">
        <v>11458</v>
      </c>
      <c r="D46" s="161" t="s">
        <v>8</v>
      </c>
      <c r="E46" s="161">
        <v>270</v>
      </c>
      <c r="F46" s="161" t="s">
        <v>8</v>
      </c>
      <c r="G46" s="161">
        <v>1</v>
      </c>
      <c r="H46" s="161" t="s">
        <v>8</v>
      </c>
      <c r="I46" s="161" t="s">
        <v>8</v>
      </c>
      <c r="J46" s="161" t="s">
        <v>8</v>
      </c>
      <c r="K46" s="161" t="s">
        <v>8</v>
      </c>
      <c r="L46" s="161">
        <v>625</v>
      </c>
      <c r="M46" s="161">
        <v>6463</v>
      </c>
      <c r="N46" s="161">
        <v>4100</v>
      </c>
      <c r="O46" s="86"/>
      <c r="P46" s="86"/>
      <c r="Q46" s="86"/>
      <c r="R46" s="86"/>
      <c r="S46" s="86"/>
      <c r="T46" s="86"/>
      <c r="U46" s="86"/>
      <c r="V46" s="86"/>
      <c r="W46" s="86"/>
      <c r="X46" s="86"/>
      <c r="Y46" s="86"/>
      <c r="Z46" s="86"/>
      <c r="AA46" s="86"/>
      <c r="AB46" s="86"/>
      <c r="AC46" s="86"/>
    </row>
    <row r="47" spans="1:29" s="87" customFormat="1" ht="11.1" customHeight="1">
      <c r="A47" s="69">
        <f>IF(B47&lt;&gt;"",COUNTA($B$20:B47),"")</f>
        <v>28</v>
      </c>
      <c r="B47" s="78" t="s">
        <v>91</v>
      </c>
      <c r="C47" s="161" t="s">
        <v>8</v>
      </c>
      <c r="D47" s="161" t="s">
        <v>8</v>
      </c>
      <c r="E47" s="161" t="s">
        <v>8</v>
      </c>
      <c r="F47" s="161" t="s">
        <v>8</v>
      </c>
      <c r="G47" s="161" t="s">
        <v>8</v>
      </c>
      <c r="H47" s="161" t="s">
        <v>8</v>
      </c>
      <c r="I47" s="161" t="s">
        <v>8</v>
      </c>
      <c r="J47" s="161" t="s">
        <v>8</v>
      </c>
      <c r="K47" s="161" t="s">
        <v>8</v>
      </c>
      <c r="L47" s="161" t="s">
        <v>8</v>
      </c>
      <c r="M47" s="161" t="s">
        <v>8</v>
      </c>
      <c r="N47" s="161" t="s">
        <v>8</v>
      </c>
      <c r="O47" s="86"/>
      <c r="P47" s="86"/>
      <c r="Q47" s="86"/>
      <c r="R47" s="86"/>
      <c r="S47" s="86"/>
      <c r="T47" s="86"/>
      <c r="U47" s="86"/>
      <c r="V47" s="86"/>
      <c r="W47" s="86"/>
      <c r="X47" s="86"/>
      <c r="Y47" s="86"/>
      <c r="Z47" s="86"/>
      <c r="AA47" s="86"/>
      <c r="AB47" s="86"/>
      <c r="AC47" s="86"/>
    </row>
    <row r="48" spans="1:29" s="87" customFormat="1" ht="11.1" customHeight="1">
      <c r="A48" s="69">
        <f>IF(B48&lt;&gt;"",COUNTA($B$20:B48),"")</f>
        <v>29</v>
      </c>
      <c r="B48" s="78" t="s">
        <v>92</v>
      </c>
      <c r="C48" s="161">
        <v>9214</v>
      </c>
      <c r="D48" s="161">
        <v>6023</v>
      </c>
      <c r="E48" s="161">
        <v>14</v>
      </c>
      <c r="F48" s="161" t="s">
        <v>8</v>
      </c>
      <c r="G48" s="161">
        <v>28</v>
      </c>
      <c r="H48" s="161" t="s">
        <v>8</v>
      </c>
      <c r="I48" s="161" t="s">
        <v>8</v>
      </c>
      <c r="J48" s="161" t="s">
        <v>8</v>
      </c>
      <c r="K48" s="161" t="s">
        <v>8</v>
      </c>
      <c r="L48" s="161">
        <v>3149</v>
      </c>
      <c r="M48" s="161">
        <v>2</v>
      </c>
      <c r="N48" s="161" t="s">
        <v>8</v>
      </c>
      <c r="O48" s="86"/>
      <c r="P48" s="86"/>
      <c r="Q48" s="86"/>
      <c r="R48" s="86"/>
      <c r="S48" s="86"/>
      <c r="T48" s="86"/>
      <c r="U48" s="86"/>
      <c r="V48" s="86"/>
      <c r="W48" s="86"/>
      <c r="X48" s="86"/>
      <c r="Y48" s="86"/>
      <c r="Z48" s="86"/>
      <c r="AA48" s="86"/>
      <c r="AB48" s="86"/>
      <c r="AC48" s="86"/>
    </row>
    <row r="49" spans="1:29" s="87" customFormat="1" ht="11.1" customHeight="1">
      <c r="A49" s="69">
        <f>IF(B49&lt;&gt;"",COUNTA($B$20:B49),"")</f>
        <v>30</v>
      </c>
      <c r="B49" s="78" t="s">
        <v>74</v>
      </c>
      <c r="C49" s="161" t="s">
        <v>8</v>
      </c>
      <c r="D49" s="161" t="s">
        <v>8</v>
      </c>
      <c r="E49" s="161" t="s">
        <v>8</v>
      </c>
      <c r="F49" s="161" t="s">
        <v>8</v>
      </c>
      <c r="G49" s="161" t="s">
        <v>8</v>
      </c>
      <c r="H49" s="161" t="s">
        <v>8</v>
      </c>
      <c r="I49" s="161" t="s">
        <v>8</v>
      </c>
      <c r="J49" s="161" t="s">
        <v>8</v>
      </c>
      <c r="K49" s="161" t="s">
        <v>8</v>
      </c>
      <c r="L49" s="161" t="s">
        <v>8</v>
      </c>
      <c r="M49" s="161" t="s">
        <v>8</v>
      </c>
      <c r="N49" s="161" t="s">
        <v>8</v>
      </c>
      <c r="O49" s="86"/>
      <c r="P49" s="86"/>
      <c r="Q49" s="86"/>
      <c r="R49" s="86"/>
      <c r="S49" s="86"/>
      <c r="T49" s="86"/>
      <c r="U49" s="86"/>
      <c r="V49" s="86"/>
      <c r="W49" s="86"/>
      <c r="X49" s="86"/>
      <c r="Y49" s="86"/>
      <c r="Z49" s="86"/>
      <c r="AA49" s="86"/>
      <c r="AB49" s="86"/>
      <c r="AC49" s="86"/>
    </row>
    <row r="50" spans="1:29" s="71" customFormat="1" ht="19.149999999999999" customHeight="1">
      <c r="A50" s="70">
        <f>IF(B50&lt;&gt;"",COUNTA($B$20:B50),"")</f>
        <v>31</v>
      </c>
      <c r="B50" s="80" t="s">
        <v>93</v>
      </c>
      <c r="C50" s="162">
        <v>20672</v>
      </c>
      <c r="D50" s="162">
        <v>6023</v>
      </c>
      <c r="E50" s="162">
        <v>283</v>
      </c>
      <c r="F50" s="162" t="s">
        <v>8</v>
      </c>
      <c r="G50" s="162">
        <v>29</v>
      </c>
      <c r="H50" s="162" t="s">
        <v>8</v>
      </c>
      <c r="I50" s="162" t="s">
        <v>8</v>
      </c>
      <c r="J50" s="162" t="s">
        <v>8</v>
      </c>
      <c r="K50" s="162" t="s">
        <v>8</v>
      </c>
      <c r="L50" s="162">
        <v>3773</v>
      </c>
      <c r="M50" s="162">
        <v>6464</v>
      </c>
      <c r="N50" s="162">
        <v>4100</v>
      </c>
      <c r="O50" s="85"/>
      <c r="P50" s="85"/>
      <c r="Q50" s="85"/>
      <c r="R50" s="85"/>
      <c r="S50" s="85"/>
      <c r="T50" s="85"/>
      <c r="U50" s="85"/>
      <c r="V50" s="85"/>
      <c r="W50" s="85"/>
      <c r="X50" s="85"/>
      <c r="Y50" s="85"/>
      <c r="Z50" s="85"/>
      <c r="AA50" s="85"/>
      <c r="AB50" s="85"/>
      <c r="AC50" s="85"/>
    </row>
    <row r="51" spans="1:29" s="71" customFormat="1" ht="19.149999999999999" customHeight="1">
      <c r="A51" s="70">
        <f>IF(B51&lt;&gt;"",COUNTA($B$20:B51),"")</f>
        <v>32</v>
      </c>
      <c r="B51" s="80" t="s">
        <v>94</v>
      </c>
      <c r="C51" s="162">
        <v>129536</v>
      </c>
      <c r="D51" s="162">
        <v>8835</v>
      </c>
      <c r="E51" s="162">
        <v>3044</v>
      </c>
      <c r="F51" s="162">
        <v>648</v>
      </c>
      <c r="G51" s="162">
        <v>1001</v>
      </c>
      <c r="H51" s="162">
        <v>131</v>
      </c>
      <c r="I51" s="162">
        <v>11</v>
      </c>
      <c r="J51" s="162">
        <v>120</v>
      </c>
      <c r="K51" s="162">
        <v>317</v>
      </c>
      <c r="L51" s="162">
        <v>6637</v>
      </c>
      <c r="M51" s="162">
        <v>13238</v>
      </c>
      <c r="N51" s="162">
        <v>95684</v>
      </c>
      <c r="O51" s="85"/>
      <c r="P51" s="85"/>
      <c r="Q51" s="85"/>
      <c r="R51" s="85"/>
      <c r="S51" s="85"/>
      <c r="T51" s="85"/>
      <c r="U51" s="85"/>
      <c r="V51" s="85"/>
      <c r="W51" s="85"/>
      <c r="X51" s="85"/>
      <c r="Y51" s="85"/>
      <c r="Z51" s="85"/>
      <c r="AA51" s="85"/>
      <c r="AB51" s="85"/>
      <c r="AC51" s="85"/>
    </row>
    <row r="52" spans="1:29" s="71" customFormat="1" ht="19.149999999999999" customHeight="1">
      <c r="A52" s="70">
        <f>IF(B52&lt;&gt;"",COUNTA($B$20:B52),"")</f>
        <v>33</v>
      </c>
      <c r="B52" s="80" t="s">
        <v>95</v>
      </c>
      <c r="C52" s="162">
        <v>-6122</v>
      </c>
      <c r="D52" s="162">
        <v>-17123</v>
      </c>
      <c r="E52" s="162">
        <v>-7717</v>
      </c>
      <c r="F52" s="162">
        <v>-3524</v>
      </c>
      <c r="G52" s="162">
        <v>-10503</v>
      </c>
      <c r="H52" s="162">
        <v>-10055</v>
      </c>
      <c r="I52" s="162">
        <v>-632</v>
      </c>
      <c r="J52" s="162">
        <v>-9422</v>
      </c>
      <c r="K52" s="162">
        <v>-2564</v>
      </c>
      <c r="L52" s="162">
        <v>-11553</v>
      </c>
      <c r="M52" s="162">
        <v>-4888</v>
      </c>
      <c r="N52" s="162">
        <v>61806</v>
      </c>
      <c r="O52" s="85"/>
      <c r="P52" s="85"/>
      <c r="Q52" s="85"/>
      <c r="R52" s="85"/>
      <c r="S52" s="85"/>
      <c r="T52" s="85"/>
      <c r="U52" s="85"/>
      <c r="V52" s="85"/>
      <c r="W52" s="85"/>
      <c r="X52" s="85"/>
      <c r="Y52" s="85"/>
      <c r="Z52" s="85"/>
      <c r="AA52" s="85"/>
      <c r="AB52" s="85"/>
      <c r="AC52" s="85"/>
    </row>
    <row r="53" spans="1:29" s="87" customFormat="1" ht="24.95" customHeight="1">
      <c r="A53" s="69">
        <f>IF(B53&lt;&gt;"",COUNTA($B$20:B53),"")</f>
        <v>34</v>
      </c>
      <c r="B53" s="81" t="s">
        <v>96</v>
      </c>
      <c r="C53" s="163">
        <v>-2596</v>
      </c>
      <c r="D53" s="163">
        <v>-22069</v>
      </c>
      <c r="E53" s="163">
        <v>-7683</v>
      </c>
      <c r="F53" s="163">
        <v>-2029</v>
      </c>
      <c r="G53" s="163">
        <v>-10406</v>
      </c>
      <c r="H53" s="163">
        <v>-9976</v>
      </c>
      <c r="I53" s="163">
        <v>-630</v>
      </c>
      <c r="J53" s="163">
        <v>-9346</v>
      </c>
      <c r="K53" s="163">
        <v>-1596</v>
      </c>
      <c r="L53" s="163">
        <v>-7414</v>
      </c>
      <c r="M53" s="163">
        <v>871</v>
      </c>
      <c r="N53" s="163">
        <v>57706</v>
      </c>
      <c r="O53" s="86"/>
      <c r="P53" s="86"/>
      <c r="Q53" s="86"/>
      <c r="R53" s="86"/>
      <c r="S53" s="86"/>
      <c r="T53" s="86"/>
      <c r="U53" s="86"/>
      <c r="V53" s="86"/>
      <c r="W53" s="86"/>
      <c r="X53" s="86"/>
      <c r="Y53" s="86"/>
      <c r="Z53" s="86"/>
      <c r="AA53" s="86"/>
      <c r="AB53" s="86"/>
      <c r="AC53" s="86"/>
    </row>
    <row r="54" spans="1:29" s="87" customFormat="1" ht="15" customHeight="1">
      <c r="A54" s="69">
        <f>IF(B54&lt;&gt;"",COUNTA($B$20:B54),"")</f>
        <v>35</v>
      </c>
      <c r="B54" s="78" t="s">
        <v>97</v>
      </c>
      <c r="C54" s="161" t="s">
        <v>8</v>
      </c>
      <c r="D54" s="161" t="s">
        <v>8</v>
      </c>
      <c r="E54" s="161" t="s">
        <v>8</v>
      </c>
      <c r="F54" s="161" t="s">
        <v>8</v>
      </c>
      <c r="G54" s="161" t="s">
        <v>8</v>
      </c>
      <c r="H54" s="161" t="s">
        <v>8</v>
      </c>
      <c r="I54" s="161" t="s">
        <v>8</v>
      </c>
      <c r="J54" s="161" t="s">
        <v>8</v>
      </c>
      <c r="K54" s="161" t="s">
        <v>8</v>
      </c>
      <c r="L54" s="161" t="s">
        <v>8</v>
      </c>
      <c r="M54" s="161" t="s">
        <v>8</v>
      </c>
      <c r="N54" s="161" t="s">
        <v>8</v>
      </c>
      <c r="O54" s="86"/>
      <c r="P54" s="86"/>
      <c r="Q54" s="86"/>
      <c r="R54" s="86"/>
      <c r="S54" s="86"/>
      <c r="T54" s="86"/>
      <c r="U54" s="86"/>
      <c r="V54" s="86"/>
      <c r="W54" s="86"/>
      <c r="X54" s="86"/>
      <c r="Y54" s="86"/>
      <c r="Z54" s="86"/>
      <c r="AA54" s="86"/>
      <c r="AB54" s="86"/>
      <c r="AC54" s="86"/>
    </row>
    <row r="55" spans="1:29" ht="11.1" customHeight="1">
      <c r="A55" s="69">
        <f>IF(B55&lt;&gt;"",COUNTA($B$20:B55),"")</f>
        <v>36</v>
      </c>
      <c r="B55" s="78" t="s">
        <v>98</v>
      </c>
      <c r="C55" s="161">
        <v>2320</v>
      </c>
      <c r="D55" s="161" t="s">
        <v>8</v>
      </c>
      <c r="E55" s="161" t="s">
        <v>8</v>
      </c>
      <c r="F55" s="161">
        <v>127</v>
      </c>
      <c r="G55" s="161">
        <v>4</v>
      </c>
      <c r="H55" s="161" t="s">
        <v>8</v>
      </c>
      <c r="I55" s="161" t="s">
        <v>8</v>
      </c>
      <c r="J55" s="161" t="s">
        <v>8</v>
      </c>
      <c r="K55" s="161" t="s">
        <v>8</v>
      </c>
      <c r="L55" s="161">
        <v>187</v>
      </c>
      <c r="M55" s="161" t="s">
        <v>8</v>
      </c>
      <c r="N55" s="161">
        <v>2001</v>
      </c>
    </row>
    <row r="56" spans="1:29" s="74" customFormat="1" ht="20.100000000000001" customHeight="1">
      <c r="A56" s="69" t="str">
        <f>IF(B56&lt;&gt;"",COUNTA($B$20:B56),"")</f>
        <v/>
      </c>
      <c r="B56" s="78"/>
      <c r="C56" s="229" t="s">
        <v>53</v>
      </c>
      <c r="D56" s="230"/>
      <c r="E56" s="230"/>
      <c r="F56" s="230"/>
      <c r="G56" s="230"/>
      <c r="H56" s="230" t="s">
        <v>53</v>
      </c>
      <c r="I56" s="230"/>
      <c r="J56" s="230"/>
      <c r="K56" s="230"/>
      <c r="L56" s="230"/>
      <c r="M56" s="230"/>
      <c r="N56" s="230"/>
    </row>
    <row r="57" spans="1:29" s="71" customFormat="1" ht="11.1" customHeight="1">
      <c r="A57" s="69">
        <f>IF(B57&lt;&gt;"",COUNTA($B$20:B57),"")</f>
        <v>37</v>
      </c>
      <c r="B57" s="78" t="s">
        <v>70</v>
      </c>
      <c r="C57" s="164">
        <v>656.24</v>
      </c>
      <c r="D57" s="164">
        <v>333.9</v>
      </c>
      <c r="E57" s="164">
        <v>142.99</v>
      </c>
      <c r="F57" s="164">
        <v>8.92</v>
      </c>
      <c r="G57" s="164">
        <v>46.93</v>
      </c>
      <c r="H57" s="164">
        <v>8.32</v>
      </c>
      <c r="I57" s="164">
        <v>7.61</v>
      </c>
      <c r="J57" s="164">
        <v>0.71</v>
      </c>
      <c r="K57" s="164">
        <v>2.5499999999999998</v>
      </c>
      <c r="L57" s="164">
        <v>60.68</v>
      </c>
      <c r="M57" s="164">
        <v>51.94</v>
      </c>
      <c r="N57" s="164" t="s">
        <v>8</v>
      </c>
      <c r="O57" s="85"/>
      <c r="P57" s="85"/>
      <c r="Q57" s="85"/>
      <c r="R57" s="85"/>
      <c r="S57" s="85"/>
      <c r="T57" s="85"/>
      <c r="U57" s="85"/>
      <c r="V57" s="85"/>
      <c r="W57" s="85"/>
      <c r="X57" s="85"/>
      <c r="Y57" s="85"/>
      <c r="Z57" s="85"/>
      <c r="AA57" s="85"/>
      <c r="AB57" s="85"/>
      <c r="AC57" s="85"/>
    </row>
    <row r="58" spans="1:29" s="71" customFormat="1" ht="11.1" customHeight="1">
      <c r="A58" s="69">
        <f>IF(B58&lt;&gt;"",COUNTA($B$20:B58),"")</f>
        <v>38</v>
      </c>
      <c r="B58" s="78" t="s">
        <v>71</v>
      </c>
      <c r="C58" s="164">
        <v>283.86</v>
      </c>
      <c r="D58" s="164">
        <v>63.87</v>
      </c>
      <c r="E58" s="164">
        <v>17.27</v>
      </c>
      <c r="F58" s="164">
        <v>59.87</v>
      </c>
      <c r="G58" s="164">
        <v>24.4</v>
      </c>
      <c r="H58" s="164">
        <v>3.02</v>
      </c>
      <c r="I58" s="164">
        <v>0.86</v>
      </c>
      <c r="J58" s="164">
        <v>2.15</v>
      </c>
      <c r="K58" s="164">
        <v>19.18</v>
      </c>
      <c r="L58" s="164">
        <v>72.22</v>
      </c>
      <c r="M58" s="164">
        <v>24.05</v>
      </c>
      <c r="N58" s="164" t="s">
        <v>8</v>
      </c>
      <c r="O58" s="85"/>
      <c r="P58" s="85"/>
      <c r="Q58" s="85"/>
      <c r="R58" s="85"/>
      <c r="S58" s="85"/>
      <c r="T58" s="85"/>
      <c r="U58" s="85"/>
      <c r="V58" s="85"/>
      <c r="W58" s="85"/>
      <c r="X58" s="85"/>
      <c r="Y58" s="85"/>
      <c r="Z58" s="85"/>
      <c r="AA58" s="85"/>
      <c r="AB58" s="85"/>
      <c r="AC58" s="85"/>
    </row>
    <row r="59" spans="1:29" s="71" customFormat="1" ht="21.6" customHeight="1">
      <c r="A59" s="69">
        <f>IF(B59&lt;&gt;"",COUNTA($B$20:B59),"")</f>
        <v>39</v>
      </c>
      <c r="B59" s="79" t="s">
        <v>628</v>
      </c>
      <c r="C59" s="164" t="s">
        <v>8</v>
      </c>
      <c r="D59" s="164" t="s">
        <v>8</v>
      </c>
      <c r="E59" s="164" t="s">
        <v>8</v>
      </c>
      <c r="F59" s="164" t="s">
        <v>8</v>
      </c>
      <c r="G59" s="164" t="s">
        <v>8</v>
      </c>
      <c r="H59" s="164" t="s">
        <v>8</v>
      </c>
      <c r="I59" s="164" t="s">
        <v>8</v>
      </c>
      <c r="J59" s="164" t="s">
        <v>8</v>
      </c>
      <c r="K59" s="164" t="s">
        <v>8</v>
      </c>
      <c r="L59" s="164" t="s">
        <v>8</v>
      </c>
      <c r="M59" s="164" t="s">
        <v>8</v>
      </c>
      <c r="N59" s="164" t="s">
        <v>8</v>
      </c>
      <c r="O59" s="85"/>
      <c r="P59" s="85"/>
      <c r="Q59" s="85"/>
      <c r="R59" s="85"/>
      <c r="S59" s="85"/>
      <c r="T59" s="85"/>
      <c r="U59" s="85"/>
      <c r="V59" s="85"/>
      <c r="W59" s="85"/>
      <c r="X59" s="85"/>
      <c r="Y59" s="85"/>
      <c r="Z59" s="85"/>
      <c r="AA59" s="85"/>
      <c r="AB59" s="85"/>
      <c r="AC59" s="85"/>
    </row>
    <row r="60" spans="1:29" s="71" customFormat="1" ht="11.1" customHeight="1">
      <c r="A60" s="69">
        <f>IF(B60&lt;&gt;"",COUNTA($B$20:B60),"")</f>
        <v>40</v>
      </c>
      <c r="B60" s="78" t="s">
        <v>72</v>
      </c>
      <c r="C60" s="164">
        <v>1.81</v>
      </c>
      <c r="D60" s="164" t="s">
        <v>8</v>
      </c>
      <c r="E60" s="164" t="s">
        <v>8</v>
      </c>
      <c r="F60" s="164">
        <v>0.01</v>
      </c>
      <c r="G60" s="164" t="s">
        <v>8</v>
      </c>
      <c r="H60" s="164" t="s">
        <v>8</v>
      </c>
      <c r="I60" s="164" t="s">
        <v>8</v>
      </c>
      <c r="J60" s="164" t="s">
        <v>8</v>
      </c>
      <c r="K60" s="164" t="s">
        <v>8</v>
      </c>
      <c r="L60" s="164">
        <v>0.05</v>
      </c>
      <c r="M60" s="164" t="s">
        <v>8</v>
      </c>
      <c r="N60" s="164">
        <v>1.75</v>
      </c>
      <c r="O60" s="85"/>
      <c r="P60" s="85"/>
      <c r="Q60" s="85"/>
      <c r="R60" s="85"/>
      <c r="S60" s="85"/>
      <c r="T60" s="85"/>
      <c r="U60" s="85"/>
      <c r="V60" s="85"/>
      <c r="W60" s="85"/>
      <c r="X60" s="85"/>
      <c r="Y60" s="85"/>
      <c r="Z60" s="85"/>
      <c r="AA60" s="85"/>
      <c r="AB60" s="85"/>
      <c r="AC60" s="85"/>
    </row>
    <row r="61" spans="1:29" s="71" customFormat="1" ht="11.1" customHeight="1">
      <c r="A61" s="69">
        <f>IF(B61&lt;&gt;"",COUNTA($B$20:B61),"")</f>
        <v>41</v>
      </c>
      <c r="B61" s="78" t="s">
        <v>73</v>
      </c>
      <c r="C61" s="164">
        <v>990.32</v>
      </c>
      <c r="D61" s="164">
        <v>20.49</v>
      </c>
      <c r="E61" s="164">
        <v>15.55</v>
      </c>
      <c r="F61" s="164">
        <v>20.97</v>
      </c>
      <c r="G61" s="164">
        <v>119.94</v>
      </c>
      <c r="H61" s="164">
        <v>158.56</v>
      </c>
      <c r="I61" s="164">
        <v>2.3199999999999998</v>
      </c>
      <c r="J61" s="164">
        <v>156.24</v>
      </c>
      <c r="K61" s="164">
        <v>10.42</v>
      </c>
      <c r="L61" s="164">
        <v>53.44</v>
      </c>
      <c r="M61" s="164">
        <v>23.24</v>
      </c>
      <c r="N61" s="164">
        <v>567.70000000000005</v>
      </c>
      <c r="O61" s="85"/>
      <c r="P61" s="85"/>
      <c r="Q61" s="85"/>
      <c r="R61" s="85"/>
      <c r="S61" s="85"/>
      <c r="T61" s="85"/>
      <c r="U61" s="85"/>
      <c r="V61" s="85"/>
      <c r="W61" s="85"/>
      <c r="X61" s="85"/>
      <c r="Y61" s="85"/>
      <c r="Z61" s="85"/>
      <c r="AA61" s="85"/>
      <c r="AB61" s="85"/>
      <c r="AC61" s="85"/>
    </row>
    <row r="62" spans="1:29" s="71" customFormat="1" ht="11.1" customHeight="1">
      <c r="A62" s="69">
        <f>IF(B62&lt;&gt;"",COUNTA($B$20:B62),"")</f>
        <v>42</v>
      </c>
      <c r="B62" s="78" t="s">
        <v>74</v>
      </c>
      <c r="C62" s="164">
        <v>58.68</v>
      </c>
      <c r="D62" s="164">
        <v>0.02</v>
      </c>
      <c r="E62" s="164">
        <v>0.24</v>
      </c>
      <c r="F62" s="164">
        <v>44.78</v>
      </c>
      <c r="G62" s="164" t="s">
        <v>8</v>
      </c>
      <c r="H62" s="164" t="s">
        <v>8</v>
      </c>
      <c r="I62" s="164" t="s">
        <v>8</v>
      </c>
      <c r="J62" s="164" t="s">
        <v>8</v>
      </c>
      <c r="K62" s="164" t="s">
        <v>8</v>
      </c>
      <c r="L62" s="164">
        <v>13.64</v>
      </c>
      <c r="M62" s="164" t="s">
        <v>8</v>
      </c>
      <c r="N62" s="164" t="s">
        <v>8</v>
      </c>
      <c r="O62" s="85"/>
      <c r="P62" s="85"/>
      <c r="Q62" s="85"/>
      <c r="R62" s="85"/>
      <c r="S62" s="85"/>
      <c r="T62" s="85"/>
      <c r="U62" s="85"/>
      <c r="V62" s="85"/>
      <c r="W62" s="85"/>
      <c r="X62" s="85"/>
      <c r="Y62" s="85"/>
      <c r="Z62" s="85"/>
      <c r="AA62" s="85"/>
      <c r="AB62" s="85"/>
      <c r="AC62" s="85"/>
    </row>
    <row r="63" spans="1:29" s="71" customFormat="1" ht="19.149999999999999" customHeight="1">
      <c r="A63" s="70">
        <f>IF(B63&lt;&gt;"",COUNTA($B$20:B63),"")</f>
        <v>43</v>
      </c>
      <c r="B63" s="80" t="s">
        <v>75</v>
      </c>
      <c r="C63" s="165">
        <v>1873.55</v>
      </c>
      <c r="D63" s="165">
        <v>418.25</v>
      </c>
      <c r="E63" s="165">
        <v>175.56</v>
      </c>
      <c r="F63" s="165">
        <v>44.99</v>
      </c>
      <c r="G63" s="165">
        <v>191.27</v>
      </c>
      <c r="H63" s="165">
        <v>169.9</v>
      </c>
      <c r="I63" s="165">
        <v>10.79</v>
      </c>
      <c r="J63" s="165">
        <v>159.11000000000001</v>
      </c>
      <c r="K63" s="165">
        <v>32.15</v>
      </c>
      <c r="L63" s="165">
        <v>172.75</v>
      </c>
      <c r="M63" s="165">
        <v>99.22</v>
      </c>
      <c r="N63" s="165">
        <v>569.45000000000005</v>
      </c>
      <c r="O63" s="85"/>
      <c r="P63" s="85"/>
      <c r="Q63" s="85"/>
      <c r="R63" s="85"/>
      <c r="S63" s="85"/>
      <c r="T63" s="85"/>
      <c r="U63" s="85"/>
      <c r="V63" s="85"/>
      <c r="W63" s="85"/>
      <c r="X63" s="85"/>
      <c r="Y63" s="85"/>
      <c r="Z63" s="85"/>
      <c r="AA63" s="85"/>
      <c r="AB63" s="85"/>
      <c r="AC63" s="85"/>
    </row>
    <row r="64" spans="1:29" s="71" customFormat="1" ht="21.6" customHeight="1">
      <c r="A64" s="69">
        <f>IF(B64&lt;&gt;"",COUNTA($B$20:B64),"")</f>
        <v>44</v>
      </c>
      <c r="B64" s="79" t="s">
        <v>76</v>
      </c>
      <c r="C64" s="164">
        <v>401.88</v>
      </c>
      <c r="D64" s="164">
        <v>18.100000000000001</v>
      </c>
      <c r="E64" s="164">
        <v>5.32</v>
      </c>
      <c r="F64" s="164">
        <v>25.13</v>
      </c>
      <c r="G64" s="164">
        <v>2.12</v>
      </c>
      <c r="H64" s="164">
        <v>1.31</v>
      </c>
      <c r="I64" s="164">
        <v>0.03</v>
      </c>
      <c r="J64" s="164">
        <v>1.28</v>
      </c>
      <c r="K64" s="164">
        <v>16.29</v>
      </c>
      <c r="L64" s="164">
        <v>133.01</v>
      </c>
      <c r="M64" s="164">
        <v>200.6</v>
      </c>
      <c r="N64" s="164" t="s">
        <v>8</v>
      </c>
      <c r="O64" s="85"/>
      <c r="P64" s="85"/>
      <c r="Q64" s="85"/>
      <c r="R64" s="85"/>
      <c r="S64" s="85"/>
      <c r="T64" s="85"/>
      <c r="U64" s="85"/>
      <c r="V64" s="85"/>
      <c r="W64" s="85"/>
      <c r="X64" s="85"/>
      <c r="Y64" s="85"/>
      <c r="Z64" s="85"/>
      <c r="AA64" s="85"/>
      <c r="AB64" s="85"/>
      <c r="AC64" s="85"/>
    </row>
    <row r="65" spans="1:29" s="71" customFormat="1" ht="11.1" customHeight="1">
      <c r="A65" s="69">
        <f>IF(B65&lt;&gt;"",COUNTA($B$20:B65),"")</f>
        <v>45</v>
      </c>
      <c r="B65" s="78" t="s">
        <v>77</v>
      </c>
      <c r="C65" s="164">
        <v>332.08</v>
      </c>
      <c r="D65" s="164">
        <v>2</v>
      </c>
      <c r="E65" s="164" t="s">
        <v>8</v>
      </c>
      <c r="F65" s="164">
        <v>19.05</v>
      </c>
      <c r="G65" s="164">
        <v>0.62</v>
      </c>
      <c r="H65" s="164" t="s">
        <v>8</v>
      </c>
      <c r="I65" s="164" t="s">
        <v>8</v>
      </c>
      <c r="J65" s="164" t="s">
        <v>8</v>
      </c>
      <c r="K65" s="164">
        <v>14.09</v>
      </c>
      <c r="L65" s="164">
        <v>101.51</v>
      </c>
      <c r="M65" s="164">
        <v>194.8</v>
      </c>
      <c r="N65" s="164" t="s">
        <v>8</v>
      </c>
      <c r="O65" s="85"/>
      <c r="P65" s="85"/>
      <c r="Q65" s="85"/>
      <c r="R65" s="85"/>
      <c r="S65" s="85"/>
      <c r="T65" s="85"/>
      <c r="U65" s="85"/>
      <c r="V65" s="85"/>
      <c r="W65" s="85"/>
      <c r="X65" s="85"/>
      <c r="Y65" s="85"/>
      <c r="Z65" s="85"/>
      <c r="AA65" s="85"/>
      <c r="AB65" s="85"/>
      <c r="AC65" s="85"/>
    </row>
    <row r="66" spans="1:29" s="71" customFormat="1" ht="11.1" customHeight="1">
      <c r="A66" s="69">
        <f>IF(B66&lt;&gt;"",COUNTA($B$20:B66),"")</f>
        <v>46</v>
      </c>
      <c r="B66" s="78" t="s">
        <v>78</v>
      </c>
      <c r="C66" s="164" t="s">
        <v>8</v>
      </c>
      <c r="D66" s="164" t="s">
        <v>8</v>
      </c>
      <c r="E66" s="164" t="s">
        <v>8</v>
      </c>
      <c r="F66" s="164" t="s">
        <v>8</v>
      </c>
      <c r="G66" s="164" t="s">
        <v>8</v>
      </c>
      <c r="H66" s="164" t="s">
        <v>8</v>
      </c>
      <c r="I66" s="164" t="s">
        <v>8</v>
      </c>
      <c r="J66" s="164" t="s">
        <v>8</v>
      </c>
      <c r="K66" s="164" t="s">
        <v>8</v>
      </c>
      <c r="L66" s="164" t="s">
        <v>8</v>
      </c>
      <c r="M66" s="164" t="s">
        <v>8</v>
      </c>
      <c r="N66" s="164" t="s">
        <v>8</v>
      </c>
      <c r="O66" s="85"/>
      <c r="P66" s="85"/>
      <c r="Q66" s="85"/>
      <c r="R66" s="85"/>
      <c r="S66" s="85"/>
      <c r="T66" s="85"/>
      <c r="U66" s="85"/>
      <c r="V66" s="85"/>
      <c r="W66" s="85"/>
      <c r="X66" s="85"/>
      <c r="Y66" s="85"/>
      <c r="Z66" s="85"/>
      <c r="AA66" s="85"/>
      <c r="AB66" s="85"/>
      <c r="AC66" s="85"/>
    </row>
    <row r="67" spans="1:29" s="71" customFormat="1" ht="11.1" customHeight="1">
      <c r="A67" s="69">
        <f>IF(B67&lt;&gt;"",COUNTA($B$20:B67),"")</f>
        <v>47</v>
      </c>
      <c r="B67" s="78" t="s">
        <v>79</v>
      </c>
      <c r="C67" s="164">
        <v>4.87</v>
      </c>
      <c r="D67" s="164" t="s">
        <v>8</v>
      </c>
      <c r="E67" s="164" t="s">
        <v>8</v>
      </c>
      <c r="F67" s="164" t="s">
        <v>8</v>
      </c>
      <c r="G67" s="164" t="s">
        <v>8</v>
      </c>
      <c r="H67" s="164" t="s">
        <v>8</v>
      </c>
      <c r="I67" s="164" t="s">
        <v>8</v>
      </c>
      <c r="J67" s="164" t="s">
        <v>8</v>
      </c>
      <c r="K67" s="164" t="s">
        <v>8</v>
      </c>
      <c r="L67" s="164" t="s">
        <v>8</v>
      </c>
      <c r="M67" s="164">
        <v>4.87</v>
      </c>
      <c r="N67" s="164" t="s">
        <v>8</v>
      </c>
      <c r="O67" s="85"/>
      <c r="P67" s="85"/>
      <c r="Q67" s="85"/>
      <c r="R67" s="85"/>
      <c r="S67" s="85"/>
      <c r="T67" s="85"/>
      <c r="U67" s="85"/>
      <c r="V67" s="85"/>
      <c r="W67" s="85"/>
      <c r="X67" s="85"/>
      <c r="Y67" s="85"/>
      <c r="Z67" s="85"/>
      <c r="AA67" s="85"/>
      <c r="AB67" s="85"/>
      <c r="AC67" s="85"/>
    </row>
    <row r="68" spans="1:29" s="71" customFormat="1" ht="11.1" customHeight="1">
      <c r="A68" s="69">
        <f>IF(B68&lt;&gt;"",COUNTA($B$20:B68),"")</f>
        <v>48</v>
      </c>
      <c r="B68" s="78" t="s">
        <v>74</v>
      </c>
      <c r="C68" s="164" t="s">
        <v>8</v>
      </c>
      <c r="D68" s="164" t="s">
        <v>8</v>
      </c>
      <c r="E68" s="164" t="s">
        <v>8</v>
      </c>
      <c r="F68" s="164" t="s">
        <v>8</v>
      </c>
      <c r="G68" s="164" t="s">
        <v>8</v>
      </c>
      <c r="H68" s="164" t="s">
        <v>8</v>
      </c>
      <c r="I68" s="164" t="s">
        <v>8</v>
      </c>
      <c r="J68" s="164" t="s">
        <v>8</v>
      </c>
      <c r="K68" s="164" t="s">
        <v>8</v>
      </c>
      <c r="L68" s="164" t="s">
        <v>8</v>
      </c>
      <c r="M68" s="164" t="s">
        <v>8</v>
      </c>
      <c r="N68" s="164" t="s">
        <v>8</v>
      </c>
      <c r="O68" s="85"/>
      <c r="P68" s="85"/>
      <c r="Q68" s="85"/>
      <c r="R68" s="85"/>
      <c r="S68" s="85"/>
      <c r="T68" s="85"/>
      <c r="U68" s="85"/>
      <c r="V68" s="85"/>
      <c r="W68" s="85"/>
      <c r="X68" s="85"/>
      <c r="Y68" s="85"/>
      <c r="Z68" s="85"/>
      <c r="AA68" s="85"/>
      <c r="AB68" s="85"/>
      <c r="AC68" s="85"/>
    </row>
    <row r="69" spans="1:29" s="71" customFormat="1" ht="19.149999999999999" customHeight="1">
      <c r="A69" s="70">
        <f>IF(B69&lt;&gt;"",COUNTA($B$20:B69),"")</f>
        <v>49</v>
      </c>
      <c r="B69" s="80" t="s">
        <v>80</v>
      </c>
      <c r="C69" s="165">
        <v>406.75</v>
      </c>
      <c r="D69" s="165">
        <v>18.100000000000001</v>
      </c>
      <c r="E69" s="165">
        <v>5.32</v>
      </c>
      <c r="F69" s="165">
        <v>25.13</v>
      </c>
      <c r="G69" s="165">
        <v>2.12</v>
      </c>
      <c r="H69" s="165">
        <v>1.31</v>
      </c>
      <c r="I69" s="165">
        <v>0.03</v>
      </c>
      <c r="J69" s="165">
        <v>1.28</v>
      </c>
      <c r="K69" s="165">
        <v>16.29</v>
      </c>
      <c r="L69" s="165">
        <v>133.01</v>
      </c>
      <c r="M69" s="165">
        <v>205.47</v>
      </c>
      <c r="N69" s="165" t="s">
        <v>8</v>
      </c>
      <c r="O69" s="85"/>
      <c r="P69" s="85"/>
      <c r="Q69" s="85"/>
      <c r="R69" s="85"/>
      <c r="S69" s="85"/>
      <c r="T69" s="85"/>
      <c r="U69" s="85"/>
      <c r="V69" s="85"/>
      <c r="W69" s="85"/>
      <c r="X69" s="85"/>
      <c r="Y69" s="85"/>
      <c r="Z69" s="85"/>
      <c r="AA69" s="85"/>
      <c r="AB69" s="85"/>
      <c r="AC69" s="85"/>
    </row>
    <row r="70" spans="1:29" s="71" customFormat="1" ht="19.149999999999999" customHeight="1">
      <c r="A70" s="70">
        <f>IF(B70&lt;&gt;"",COUNTA($B$20:B70),"")</f>
        <v>50</v>
      </c>
      <c r="B70" s="80" t="s">
        <v>81</v>
      </c>
      <c r="C70" s="165">
        <v>2280.3000000000002</v>
      </c>
      <c r="D70" s="165">
        <v>436.35</v>
      </c>
      <c r="E70" s="165">
        <v>180.89</v>
      </c>
      <c r="F70" s="165">
        <v>70.12</v>
      </c>
      <c r="G70" s="165">
        <v>193.38</v>
      </c>
      <c r="H70" s="165">
        <v>171.21</v>
      </c>
      <c r="I70" s="165">
        <v>10.82</v>
      </c>
      <c r="J70" s="165">
        <v>160.38999999999999</v>
      </c>
      <c r="K70" s="165">
        <v>48.44</v>
      </c>
      <c r="L70" s="165">
        <v>305.76</v>
      </c>
      <c r="M70" s="165">
        <v>304.7</v>
      </c>
      <c r="N70" s="165">
        <v>569.45000000000005</v>
      </c>
      <c r="O70" s="85"/>
      <c r="P70" s="85"/>
      <c r="Q70" s="85"/>
      <c r="R70" s="85"/>
      <c r="S70" s="85"/>
      <c r="T70" s="85"/>
      <c r="U70" s="85"/>
      <c r="V70" s="85"/>
      <c r="W70" s="85"/>
      <c r="X70" s="85"/>
      <c r="Y70" s="85"/>
      <c r="Z70" s="85"/>
      <c r="AA70" s="85"/>
      <c r="AB70" s="85"/>
      <c r="AC70" s="85"/>
    </row>
    <row r="71" spans="1:29" s="71" customFormat="1" ht="11.1" customHeight="1">
      <c r="A71" s="69">
        <f>IF(B71&lt;&gt;"",COUNTA($B$20:B71),"")</f>
        <v>51</v>
      </c>
      <c r="B71" s="78" t="s">
        <v>82</v>
      </c>
      <c r="C71" s="164">
        <v>986.56</v>
      </c>
      <c r="D71" s="164" t="s">
        <v>8</v>
      </c>
      <c r="E71" s="164" t="s">
        <v>8</v>
      </c>
      <c r="F71" s="164" t="s">
        <v>8</v>
      </c>
      <c r="G71" s="164" t="s">
        <v>8</v>
      </c>
      <c r="H71" s="164" t="s">
        <v>8</v>
      </c>
      <c r="I71" s="164" t="s">
        <v>8</v>
      </c>
      <c r="J71" s="164" t="s">
        <v>8</v>
      </c>
      <c r="K71" s="164" t="s">
        <v>8</v>
      </c>
      <c r="L71" s="164" t="s">
        <v>8</v>
      </c>
      <c r="M71" s="164" t="s">
        <v>8</v>
      </c>
      <c r="N71" s="164">
        <v>986.56</v>
      </c>
      <c r="O71" s="85"/>
      <c r="P71" s="85"/>
      <c r="Q71" s="85"/>
      <c r="R71" s="85"/>
      <c r="S71" s="85"/>
      <c r="T71" s="85"/>
      <c r="U71" s="85"/>
      <c r="V71" s="85"/>
      <c r="W71" s="85"/>
      <c r="X71" s="85"/>
      <c r="Y71" s="85"/>
      <c r="Z71" s="85"/>
      <c r="AA71" s="85"/>
      <c r="AB71" s="85"/>
      <c r="AC71" s="85"/>
    </row>
    <row r="72" spans="1:29" s="71" customFormat="1" ht="11.1" customHeight="1">
      <c r="A72" s="69">
        <f>IF(B72&lt;&gt;"",COUNTA($B$20:B72),"")</f>
        <v>52</v>
      </c>
      <c r="B72" s="78" t="s">
        <v>83</v>
      </c>
      <c r="C72" s="164">
        <v>334.75</v>
      </c>
      <c r="D72" s="164" t="s">
        <v>8</v>
      </c>
      <c r="E72" s="164" t="s">
        <v>8</v>
      </c>
      <c r="F72" s="164" t="s">
        <v>8</v>
      </c>
      <c r="G72" s="164" t="s">
        <v>8</v>
      </c>
      <c r="H72" s="164" t="s">
        <v>8</v>
      </c>
      <c r="I72" s="164" t="s">
        <v>8</v>
      </c>
      <c r="J72" s="164" t="s">
        <v>8</v>
      </c>
      <c r="K72" s="164" t="s">
        <v>8</v>
      </c>
      <c r="L72" s="164" t="s">
        <v>8</v>
      </c>
      <c r="M72" s="164" t="s">
        <v>8</v>
      </c>
      <c r="N72" s="164">
        <v>334.75</v>
      </c>
      <c r="O72" s="85"/>
      <c r="P72" s="85"/>
      <c r="Q72" s="85"/>
      <c r="R72" s="85"/>
      <c r="S72" s="85"/>
      <c r="T72" s="85"/>
      <c r="U72" s="85"/>
      <c r="V72" s="85"/>
      <c r="W72" s="85"/>
      <c r="X72" s="85"/>
      <c r="Y72" s="85"/>
      <c r="Z72" s="85"/>
      <c r="AA72" s="85"/>
      <c r="AB72" s="85"/>
      <c r="AC72" s="85"/>
    </row>
    <row r="73" spans="1:29" s="71" customFormat="1" ht="11.1" customHeight="1">
      <c r="A73" s="69">
        <f>IF(B73&lt;&gt;"",COUNTA($B$20:B73),"")</f>
        <v>53</v>
      </c>
      <c r="B73" s="78" t="s">
        <v>99</v>
      </c>
      <c r="C73" s="164">
        <v>460.8</v>
      </c>
      <c r="D73" s="164" t="s">
        <v>8</v>
      </c>
      <c r="E73" s="164" t="s">
        <v>8</v>
      </c>
      <c r="F73" s="164" t="s">
        <v>8</v>
      </c>
      <c r="G73" s="164" t="s">
        <v>8</v>
      </c>
      <c r="H73" s="164" t="s">
        <v>8</v>
      </c>
      <c r="I73" s="164" t="s">
        <v>8</v>
      </c>
      <c r="J73" s="164" t="s">
        <v>8</v>
      </c>
      <c r="K73" s="164" t="s">
        <v>8</v>
      </c>
      <c r="L73" s="164" t="s">
        <v>8</v>
      </c>
      <c r="M73" s="164" t="s">
        <v>8</v>
      </c>
      <c r="N73" s="164">
        <v>460.8</v>
      </c>
      <c r="O73" s="85"/>
      <c r="P73" s="85"/>
      <c r="Q73" s="85"/>
      <c r="R73" s="85"/>
      <c r="S73" s="85"/>
      <c r="T73" s="85"/>
      <c r="U73" s="85"/>
      <c r="V73" s="85"/>
      <c r="W73" s="85"/>
      <c r="X73" s="85"/>
      <c r="Y73" s="85"/>
      <c r="Z73" s="85"/>
      <c r="AA73" s="85"/>
      <c r="AB73" s="85"/>
      <c r="AC73" s="85"/>
    </row>
    <row r="74" spans="1:29" s="71" customFormat="1" ht="11.1" customHeight="1">
      <c r="A74" s="69">
        <f>IF(B74&lt;&gt;"",COUNTA($B$20:B74),"")</f>
        <v>54</v>
      </c>
      <c r="B74" s="78" t="s">
        <v>100</v>
      </c>
      <c r="C74" s="164">
        <v>89.37</v>
      </c>
      <c r="D74" s="164" t="s">
        <v>8</v>
      </c>
      <c r="E74" s="164" t="s">
        <v>8</v>
      </c>
      <c r="F74" s="164" t="s">
        <v>8</v>
      </c>
      <c r="G74" s="164" t="s">
        <v>8</v>
      </c>
      <c r="H74" s="164" t="s">
        <v>8</v>
      </c>
      <c r="I74" s="164" t="s">
        <v>8</v>
      </c>
      <c r="J74" s="164" t="s">
        <v>8</v>
      </c>
      <c r="K74" s="164" t="s">
        <v>8</v>
      </c>
      <c r="L74" s="164" t="s">
        <v>8</v>
      </c>
      <c r="M74" s="164" t="s">
        <v>8</v>
      </c>
      <c r="N74" s="164">
        <v>89.37</v>
      </c>
      <c r="O74" s="85"/>
      <c r="P74" s="85"/>
      <c r="Q74" s="85"/>
      <c r="R74" s="85"/>
      <c r="S74" s="85"/>
      <c r="T74" s="85"/>
      <c r="U74" s="85"/>
      <c r="V74" s="85"/>
      <c r="W74" s="85"/>
      <c r="X74" s="85"/>
      <c r="Y74" s="85"/>
      <c r="Z74" s="85"/>
      <c r="AA74" s="85"/>
      <c r="AB74" s="85"/>
      <c r="AC74" s="85"/>
    </row>
    <row r="75" spans="1:29" s="71" customFormat="1" ht="11.1" customHeight="1">
      <c r="A75" s="69">
        <f>IF(B75&lt;&gt;"",COUNTA($B$20:B75),"")</f>
        <v>55</v>
      </c>
      <c r="B75" s="78" t="s">
        <v>27</v>
      </c>
      <c r="C75" s="164">
        <v>408.06</v>
      </c>
      <c r="D75" s="164" t="s">
        <v>8</v>
      </c>
      <c r="E75" s="164" t="s">
        <v>8</v>
      </c>
      <c r="F75" s="164" t="s">
        <v>8</v>
      </c>
      <c r="G75" s="164" t="s">
        <v>8</v>
      </c>
      <c r="H75" s="164" t="s">
        <v>8</v>
      </c>
      <c r="I75" s="164" t="s">
        <v>8</v>
      </c>
      <c r="J75" s="164" t="s">
        <v>8</v>
      </c>
      <c r="K75" s="164" t="s">
        <v>8</v>
      </c>
      <c r="L75" s="164" t="s">
        <v>8</v>
      </c>
      <c r="M75" s="164" t="s">
        <v>8</v>
      </c>
      <c r="N75" s="164">
        <v>408.06</v>
      </c>
      <c r="O75" s="85"/>
      <c r="P75" s="85"/>
      <c r="Q75" s="85"/>
      <c r="R75" s="85"/>
      <c r="S75" s="85"/>
      <c r="T75" s="85"/>
      <c r="U75" s="85"/>
      <c r="V75" s="85"/>
      <c r="W75" s="85"/>
      <c r="X75" s="85"/>
      <c r="Y75" s="85"/>
      <c r="Z75" s="85"/>
      <c r="AA75" s="85"/>
      <c r="AB75" s="85"/>
      <c r="AC75" s="85"/>
    </row>
    <row r="76" spans="1:29" s="71" customFormat="1" ht="21.6" customHeight="1">
      <c r="A76" s="69">
        <f>IF(B76&lt;&gt;"",COUNTA($B$20:B76),"")</f>
        <v>56</v>
      </c>
      <c r="B76" s="79" t="s">
        <v>84</v>
      </c>
      <c r="C76" s="164">
        <v>79.040000000000006</v>
      </c>
      <c r="D76" s="164" t="s">
        <v>8</v>
      </c>
      <c r="E76" s="164" t="s">
        <v>8</v>
      </c>
      <c r="F76" s="164" t="s">
        <v>8</v>
      </c>
      <c r="G76" s="164" t="s">
        <v>8</v>
      </c>
      <c r="H76" s="164" t="s">
        <v>8</v>
      </c>
      <c r="I76" s="164" t="s">
        <v>8</v>
      </c>
      <c r="J76" s="164" t="s">
        <v>8</v>
      </c>
      <c r="K76" s="164" t="s">
        <v>8</v>
      </c>
      <c r="L76" s="164" t="s">
        <v>8</v>
      </c>
      <c r="M76" s="164" t="s">
        <v>8</v>
      </c>
      <c r="N76" s="164">
        <v>79.040000000000006</v>
      </c>
      <c r="O76" s="85"/>
      <c r="P76" s="85"/>
      <c r="Q76" s="85"/>
      <c r="R76" s="85"/>
      <c r="S76" s="85"/>
      <c r="T76" s="85"/>
      <c r="U76" s="85"/>
      <c r="V76" s="85"/>
      <c r="W76" s="85"/>
      <c r="X76" s="85"/>
      <c r="Y76" s="85"/>
      <c r="Z76" s="85"/>
      <c r="AA76" s="85"/>
      <c r="AB76" s="85"/>
      <c r="AC76" s="85"/>
    </row>
    <row r="77" spans="1:29" s="71" customFormat="1" ht="21.6" customHeight="1">
      <c r="A77" s="69">
        <f>IF(B77&lt;&gt;"",COUNTA($B$20:B77),"")</f>
        <v>57</v>
      </c>
      <c r="B77" s="79" t="s">
        <v>85</v>
      </c>
      <c r="C77" s="164">
        <v>5.13</v>
      </c>
      <c r="D77" s="164">
        <v>0.43</v>
      </c>
      <c r="E77" s="164" t="s">
        <v>8</v>
      </c>
      <c r="F77" s="164">
        <v>0.03</v>
      </c>
      <c r="G77" s="164">
        <v>4.21</v>
      </c>
      <c r="H77" s="164">
        <v>0.13</v>
      </c>
      <c r="I77" s="164">
        <v>0.13</v>
      </c>
      <c r="J77" s="164" t="s">
        <v>8</v>
      </c>
      <c r="K77" s="164" t="s">
        <v>8</v>
      </c>
      <c r="L77" s="164" t="s">
        <v>8</v>
      </c>
      <c r="M77" s="164">
        <v>0.32</v>
      </c>
      <c r="N77" s="164" t="s">
        <v>8</v>
      </c>
      <c r="O77" s="85"/>
      <c r="P77" s="85"/>
      <c r="Q77" s="85"/>
      <c r="R77" s="85"/>
      <c r="S77" s="85"/>
      <c r="T77" s="85"/>
      <c r="U77" s="85"/>
      <c r="V77" s="85"/>
      <c r="W77" s="85"/>
      <c r="X77" s="85"/>
      <c r="Y77" s="85"/>
      <c r="Z77" s="85"/>
      <c r="AA77" s="85"/>
      <c r="AB77" s="85"/>
      <c r="AC77" s="85"/>
    </row>
    <row r="78" spans="1:29" s="71" customFormat="1" ht="21.6" customHeight="1">
      <c r="A78" s="69">
        <f>IF(B78&lt;&gt;"",COUNTA($B$20:B78),"")</f>
        <v>58</v>
      </c>
      <c r="B78" s="79" t="s">
        <v>86</v>
      </c>
      <c r="C78" s="164">
        <v>4.75</v>
      </c>
      <c r="D78" s="164" t="s">
        <v>8</v>
      </c>
      <c r="E78" s="164" t="s">
        <v>8</v>
      </c>
      <c r="F78" s="164" t="s">
        <v>8</v>
      </c>
      <c r="G78" s="164">
        <v>2.34</v>
      </c>
      <c r="H78" s="164" t="s">
        <v>8</v>
      </c>
      <c r="I78" s="164" t="s">
        <v>8</v>
      </c>
      <c r="J78" s="164" t="s">
        <v>8</v>
      </c>
      <c r="K78" s="164" t="s">
        <v>8</v>
      </c>
      <c r="L78" s="164" t="s">
        <v>8</v>
      </c>
      <c r="M78" s="164">
        <v>2.41</v>
      </c>
      <c r="N78" s="164" t="s">
        <v>8</v>
      </c>
      <c r="O78" s="85"/>
      <c r="P78" s="85"/>
      <c r="Q78" s="85"/>
      <c r="R78" s="85"/>
      <c r="S78" s="85"/>
      <c r="T78" s="85"/>
      <c r="U78" s="85"/>
      <c r="V78" s="85"/>
      <c r="W78" s="85"/>
      <c r="X78" s="85"/>
      <c r="Y78" s="85"/>
      <c r="Z78" s="85"/>
      <c r="AA78" s="85"/>
      <c r="AB78" s="85"/>
      <c r="AC78" s="85"/>
    </row>
    <row r="79" spans="1:29" s="71" customFormat="1" ht="11.1" customHeight="1">
      <c r="A79" s="69">
        <f>IF(B79&lt;&gt;"",COUNTA($B$20:B79),"")</f>
        <v>59</v>
      </c>
      <c r="B79" s="78" t="s">
        <v>87</v>
      </c>
      <c r="C79" s="164">
        <v>102.68</v>
      </c>
      <c r="D79" s="164">
        <v>0.89</v>
      </c>
      <c r="E79" s="164">
        <v>22.37</v>
      </c>
      <c r="F79" s="164">
        <v>0.02</v>
      </c>
      <c r="G79" s="164">
        <v>6.54</v>
      </c>
      <c r="H79" s="164">
        <v>0.13</v>
      </c>
      <c r="I79" s="164">
        <v>0.02</v>
      </c>
      <c r="J79" s="164">
        <v>0.11</v>
      </c>
      <c r="K79" s="164">
        <v>2.4700000000000002</v>
      </c>
      <c r="L79" s="164">
        <v>44.87</v>
      </c>
      <c r="M79" s="164">
        <v>25.39</v>
      </c>
      <c r="N79" s="164" t="s">
        <v>8</v>
      </c>
      <c r="O79" s="85"/>
      <c r="P79" s="85"/>
      <c r="Q79" s="85"/>
      <c r="R79" s="85"/>
      <c r="S79" s="85"/>
      <c r="T79" s="85"/>
      <c r="U79" s="85"/>
      <c r="V79" s="85"/>
      <c r="W79" s="85"/>
      <c r="X79" s="85"/>
      <c r="Y79" s="85"/>
      <c r="Z79" s="85"/>
      <c r="AA79" s="85"/>
      <c r="AB79" s="85"/>
      <c r="AC79" s="85"/>
    </row>
    <row r="80" spans="1:29" s="71" customFormat="1" ht="11.1" customHeight="1">
      <c r="A80" s="69">
        <f>IF(B80&lt;&gt;"",COUNTA($B$20:B80),"")</f>
        <v>60</v>
      </c>
      <c r="B80" s="78" t="s">
        <v>88</v>
      </c>
      <c r="C80" s="164">
        <v>302.39</v>
      </c>
      <c r="D80" s="164">
        <v>45.98</v>
      </c>
      <c r="E80" s="164">
        <v>24.29</v>
      </c>
      <c r="F80" s="164">
        <v>55.61</v>
      </c>
      <c r="G80" s="164">
        <v>3.25</v>
      </c>
      <c r="H80" s="164">
        <v>1.94</v>
      </c>
      <c r="I80" s="164">
        <v>0.04</v>
      </c>
      <c r="J80" s="164">
        <v>1.9</v>
      </c>
      <c r="K80" s="164">
        <v>2.86</v>
      </c>
      <c r="L80" s="164">
        <v>16.899999999999999</v>
      </c>
      <c r="M80" s="164">
        <v>85.75</v>
      </c>
      <c r="N80" s="164">
        <v>65.8</v>
      </c>
      <c r="O80" s="85"/>
      <c r="P80" s="85"/>
      <c r="Q80" s="85"/>
      <c r="R80" s="85"/>
      <c r="S80" s="85"/>
      <c r="T80" s="85"/>
      <c r="U80" s="85"/>
      <c r="V80" s="85"/>
      <c r="W80" s="85"/>
      <c r="X80" s="85"/>
      <c r="Y80" s="85"/>
      <c r="Z80" s="85"/>
      <c r="AA80" s="85"/>
      <c r="AB80" s="85"/>
      <c r="AC80" s="85"/>
    </row>
    <row r="81" spans="1:29" s="71" customFormat="1" ht="11.1" customHeight="1">
      <c r="A81" s="69">
        <f>IF(B81&lt;&gt;"",COUNTA($B$20:B81),"")</f>
        <v>61</v>
      </c>
      <c r="B81" s="78" t="s">
        <v>74</v>
      </c>
      <c r="C81" s="164">
        <v>58.68</v>
      </c>
      <c r="D81" s="164">
        <v>0.02</v>
      </c>
      <c r="E81" s="164">
        <v>0.24</v>
      </c>
      <c r="F81" s="164">
        <v>44.78</v>
      </c>
      <c r="G81" s="164" t="s">
        <v>8</v>
      </c>
      <c r="H81" s="164" t="s">
        <v>8</v>
      </c>
      <c r="I81" s="164" t="s">
        <v>8</v>
      </c>
      <c r="J81" s="164" t="s">
        <v>8</v>
      </c>
      <c r="K81" s="164" t="s">
        <v>8</v>
      </c>
      <c r="L81" s="164">
        <v>13.64</v>
      </c>
      <c r="M81" s="164" t="s">
        <v>8</v>
      </c>
      <c r="N81" s="164" t="s">
        <v>8</v>
      </c>
      <c r="O81" s="85"/>
      <c r="P81" s="85"/>
      <c r="Q81" s="85"/>
      <c r="R81" s="85"/>
      <c r="S81" s="85"/>
      <c r="T81" s="85"/>
      <c r="U81" s="85"/>
      <c r="V81" s="85"/>
      <c r="W81" s="85"/>
      <c r="X81" s="85"/>
      <c r="Y81" s="85"/>
      <c r="Z81" s="85"/>
      <c r="AA81" s="85"/>
      <c r="AB81" s="85"/>
      <c r="AC81" s="85"/>
    </row>
    <row r="82" spans="1:29" s="71" customFormat="1" ht="19.149999999999999" customHeight="1">
      <c r="A82" s="70">
        <f>IF(B82&lt;&gt;"",COUNTA($B$20:B82),"")</f>
        <v>62</v>
      </c>
      <c r="B82" s="80" t="s">
        <v>89</v>
      </c>
      <c r="C82" s="165">
        <v>1829.92</v>
      </c>
      <c r="D82" s="165">
        <v>47.28</v>
      </c>
      <c r="E82" s="165">
        <v>46.41</v>
      </c>
      <c r="F82" s="165">
        <v>10.89</v>
      </c>
      <c r="G82" s="165">
        <v>16.350000000000001</v>
      </c>
      <c r="H82" s="165">
        <v>2.2000000000000002</v>
      </c>
      <c r="I82" s="165">
        <v>0.19</v>
      </c>
      <c r="J82" s="165">
        <v>2.0099999999999998</v>
      </c>
      <c r="K82" s="165">
        <v>5.33</v>
      </c>
      <c r="L82" s="165">
        <v>48.13</v>
      </c>
      <c r="M82" s="165">
        <v>113.87</v>
      </c>
      <c r="N82" s="165">
        <v>1539.45</v>
      </c>
      <c r="O82" s="85"/>
      <c r="P82" s="85"/>
      <c r="Q82" s="85"/>
      <c r="R82" s="85"/>
      <c r="S82" s="85"/>
      <c r="T82" s="85"/>
      <c r="U82" s="85"/>
      <c r="V82" s="85"/>
      <c r="W82" s="85"/>
      <c r="X82" s="85"/>
      <c r="Y82" s="85"/>
      <c r="Z82" s="85"/>
      <c r="AA82" s="85"/>
      <c r="AB82" s="85"/>
      <c r="AC82" s="85"/>
    </row>
    <row r="83" spans="1:29" s="87" customFormat="1" ht="11.1" customHeight="1">
      <c r="A83" s="69">
        <f>IF(B83&lt;&gt;"",COUNTA($B$20:B83),"")</f>
        <v>63</v>
      </c>
      <c r="B83" s="78" t="s">
        <v>90</v>
      </c>
      <c r="C83" s="164">
        <v>192.6</v>
      </c>
      <c r="D83" s="164" t="s">
        <v>8</v>
      </c>
      <c r="E83" s="164">
        <v>4.53</v>
      </c>
      <c r="F83" s="164" t="s">
        <v>8</v>
      </c>
      <c r="G83" s="164">
        <v>0.02</v>
      </c>
      <c r="H83" s="164" t="s">
        <v>8</v>
      </c>
      <c r="I83" s="164" t="s">
        <v>8</v>
      </c>
      <c r="J83" s="164" t="s">
        <v>8</v>
      </c>
      <c r="K83" s="164" t="s">
        <v>8</v>
      </c>
      <c r="L83" s="164">
        <v>10.5</v>
      </c>
      <c r="M83" s="164">
        <v>108.63</v>
      </c>
      <c r="N83" s="164">
        <v>68.92</v>
      </c>
      <c r="O83" s="86"/>
      <c r="P83" s="86"/>
      <c r="Q83" s="86"/>
      <c r="R83" s="86"/>
      <c r="S83" s="86"/>
      <c r="T83" s="86"/>
      <c r="U83" s="86"/>
      <c r="V83" s="86"/>
      <c r="W83" s="86"/>
      <c r="X83" s="86"/>
      <c r="Y83" s="86"/>
      <c r="Z83" s="86"/>
      <c r="AA83" s="86"/>
      <c r="AB83" s="86"/>
      <c r="AC83" s="86"/>
    </row>
    <row r="84" spans="1:29" s="87" customFormat="1" ht="11.1" customHeight="1">
      <c r="A84" s="69">
        <f>IF(B84&lt;&gt;"",COUNTA($B$20:B84),"")</f>
        <v>64</v>
      </c>
      <c r="B84" s="78" t="s">
        <v>91</v>
      </c>
      <c r="C84" s="164" t="s">
        <v>8</v>
      </c>
      <c r="D84" s="164" t="s">
        <v>8</v>
      </c>
      <c r="E84" s="164" t="s">
        <v>8</v>
      </c>
      <c r="F84" s="164" t="s">
        <v>8</v>
      </c>
      <c r="G84" s="164" t="s">
        <v>8</v>
      </c>
      <c r="H84" s="164" t="s">
        <v>8</v>
      </c>
      <c r="I84" s="164" t="s">
        <v>8</v>
      </c>
      <c r="J84" s="164" t="s">
        <v>8</v>
      </c>
      <c r="K84" s="164" t="s">
        <v>8</v>
      </c>
      <c r="L84" s="164" t="s">
        <v>8</v>
      </c>
      <c r="M84" s="164" t="s">
        <v>8</v>
      </c>
      <c r="N84" s="164" t="s">
        <v>8</v>
      </c>
      <c r="O84" s="86"/>
      <c r="P84" s="86"/>
      <c r="Q84" s="86"/>
      <c r="R84" s="86"/>
      <c r="S84" s="86"/>
      <c r="T84" s="86"/>
      <c r="U84" s="86"/>
      <c r="V84" s="86"/>
      <c r="W84" s="86"/>
      <c r="X84" s="86"/>
      <c r="Y84" s="86"/>
      <c r="Z84" s="86"/>
      <c r="AA84" s="86"/>
      <c r="AB84" s="86"/>
      <c r="AC84" s="86"/>
    </row>
    <row r="85" spans="1:29" s="87" customFormat="1" ht="11.1" customHeight="1">
      <c r="A85" s="69">
        <f>IF(B85&lt;&gt;"",COUNTA($B$20:B85),"")</f>
        <v>65</v>
      </c>
      <c r="B85" s="78" t="s">
        <v>92</v>
      </c>
      <c r="C85" s="164">
        <v>154.88</v>
      </c>
      <c r="D85" s="164">
        <v>101.24</v>
      </c>
      <c r="E85" s="164">
        <v>0.23</v>
      </c>
      <c r="F85" s="164" t="s">
        <v>8</v>
      </c>
      <c r="G85" s="164">
        <v>0.47</v>
      </c>
      <c r="H85" s="164" t="s">
        <v>8</v>
      </c>
      <c r="I85" s="164" t="s">
        <v>8</v>
      </c>
      <c r="J85" s="164" t="s">
        <v>8</v>
      </c>
      <c r="K85" s="164" t="s">
        <v>8</v>
      </c>
      <c r="L85" s="164">
        <v>52.93</v>
      </c>
      <c r="M85" s="164">
        <v>0.03</v>
      </c>
      <c r="N85" s="164" t="s">
        <v>8</v>
      </c>
      <c r="O85" s="86"/>
      <c r="P85" s="86"/>
      <c r="Q85" s="86"/>
      <c r="R85" s="86"/>
      <c r="S85" s="86"/>
      <c r="T85" s="86"/>
      <c r="U85" s="86"/>
      <c r="V85" s="86"/>
      <c r="W85" s="86"/>
      <c r="X85" s="86"/>
      <c r="Y85" s="86"/>
      <c r="Z85" s="86"/>
      <c r="AA85" s="86"/>
      <c r="AB85" s="86"/>
      <c r="AC85" s="86"/>
    </row>
    <row r="86" spans="1:29" s="87" customFormat="1" ht="11.1" customHeight="1">
      <c r="A86" s="69">
        <f>IF(B86&lt;&gt;"",COUNTA($B$20:B86),"")</f>
        <v>66</v>
      </c>
      <c r="B86" s="78" t="s">
        <v>74</v>
      </c>
      <c r="C86" s="164" t="s">
        <v>8</v>
      </c>
      <c r="D86" s="164" t="s">
        <v>8</v>
      </c>
      <c r="E86" s="164" t="s">
        <v>8</v>
      </c>
      <c r="F86" s="164" t="s">
        <v>8</v>
      </c>
      <c r="G86" s="164" t="s">
        <v>8</v>
      </c>
      <c r="H86" s="164" t="s">
        <v>8</v>
      </c>
      <c r="I86" s="164" t="s">
        <v>8</v>
      </c>
      <c r="J86" s="164" t="s">
        <v>8</v>
      </c>
      <c r="K86" s="164" t="s">
        <v>8</v>
      </c>
      <c r="L86" s="164" t="s">
        <v>8</v>
      </c>
      <c r="M86" s="164" t="s">
        <v>8</v>
      </c>
      <c r="N86" s="164" t="s">
        <v>8</v>
      </c>
      <c r="O86" s="86"/>
      <c r="P86" s="86"/>
      <c r="Q86" s="86"/>
      <c r="R86" s="86"/>
      <c r="S86" s="86"/>
      <c r="T86" s="86"/>
      <c r="U86" s="86"/>
      <c r="V86" s="86"/>
      <c r="W86" s="86"/>
      <c r="X86" s="86"/>
      <c r="Y86" s="86"/>
      <c r="Z86" s="86"/>
      <c r="AA86" s="86"/>
      <c r="AB86" s="86"/>
      <c r="AC86" s="86"/>
    </row>
    <row r="87" spans="1:29" s="71" customFormat="1" ht="19.149999999999999" customHeight="1">
      <c r="A87" s="70">
        <f>IF(B87&lt;&gt;"",COUNTA($B$20:B87),"")</f>
        <v>67</v>
      </c>
      <c r="B87" s="80" t="s">
        <v>93</v>
      </c>
      <c r="C87" s="165">
        <v>347.48</v>
      </c>
      <c r="D87" s="165">
        <v>101.24</v>
      </c>
      <c r="E87" s="165">
        <v>4.76</v>
      </c>
      <c r="F87" s="165" t="s">
        <v>8</v>
      </c>
      <c r="G87" s="165">
        <v>0.48</v>
      </c>
      <c r="H87" s="165" t="s">
        <v>8</v>
      </c>
      <c r="I87" s="165" t="s">
        <v>8</v>
      </c>
      <c r="J87" s="165" t="s">
        <v>8</v>
      </c>
      <c r="K87" s="165" t="s">
        <v>8</v>
      </c>
      <c r="L87" s="165">
        <v>63.43</v>
      </c>
      <c r="M87" s="165">
        <v>108.66</v>
      </c>
      <c r="N87" s="165">
        <v>68.92</v>
      </c>
      <c r="O87" s="85"/>
      <c r="P87" s="85"/>
      <c r="Q87" s="85"/>
      <c r="R87" s="85"/>
      <c r="S87" s="85"/>
      <c r="T87" s="85"/>
      <c r="U87" s="85"/>
      <c r="V87" s="85"/>
      <c r="W87" s="85"/>
      <c r="X87" s="85"/>
      <c r="Y87" s="85"/>
      <c r="Z87" s="85"/>
      <c r="AA87" s="85"/>
      <c r="AB87" s="85"/>
      <c r="AC87" s="85"/>
    </row>
    <row r="88" spans="1:29" s="71" customFormat="1" ht="19.149999999999999" customHeight="1">
      <c r="A88" s="70">
        <f>IF(B88&lt;&gt;"",COUNTA($B$20:B88),"")</f>
        <v>68</v>
      </c>
      <c r="B88" s="80" t="s">
        <v>94</v>
      </c>
      <c r="C88" s="165">
        <v>2177.4</v>
      </c>
      <c r="D88" s="165">
        <v>148.52000000000001</v>
      </c>
      <c r="E88" s="165">
        <v>51.17</v>
      </c>
      <c r="F88" s="165">
        <v>10.89</v>
      </c>
      <c r="G88" s="165">
        <v>16.829999999999998</v>
      </c>
      <c r="H88" s="165">
        <v>2.2000000000000002</v>
      </c>
      <c r="I88" s="165">
        <v>0.19</v>
      </c>
      <c r="J88" s="165">
        <v>2.0099999999999998</v>
      </c>
      <c r="K88" s="165">
        <v>5.33</v>
      </c>
      <c r="L88" s="165">
        <v>111.56</v>
      </c>
      <c r="M88" s="165">
        <v>222.53</v>
      </c>
      <c r="N88" s="165">
        <v>1608.37</v>
      </c>
      <c r="O88" s="85"/>
      <c r="P88" s="85"/>
      <c r="Q88" s="85"/>
      <c r="R88" s="85"/>
      <c r="S88" s="85"/>
      <c r="T88" s="85"/>
      <c r="U88" s="85"/>
      <c r="V88" s="85"/>
      <c r="W88" s="85"/>
      <c r="X88" s="85"/>
      <c r="Y88" s="85"/>
      <c r="Z88" s="85"/>
      <c r="AA88" s="85"/>
      <c r="AB88" s="85"/>
      <c r="AC88" s="85"/>
    </row>
    <row r="89" spans="1:29" s="71" customFormat="1" ht="19.149999999999999" customHeight="1">
      <c r="A89" s="70">
        <f>IF(B89&lt;&gt;"",COUNTA($B$20:B89),"")</f>
        <v>69</v>
      </c>
      <c r="B89" s="80" t="s">
        <v>95</v>
      </c>
      <c r="C89" s="165">
        <v>-102.9</v>
      </c>
      <c r="D89" s="165">
        <v>-287.83</v>
      </c>
      <c r="E89" s="165">
        <v>-129.71</v>
      </c>
      <c r="F89" s="165">
        <v>-59.24</v>
      </c>
      <c r="G89" s="165">
        <v>-176.55</v>
      </c>
      <c r="H89" s="165">
        <v>-169.01</v>
      </c>
      <c r="I89" s="165">
        <v>-10.63</v>
      </c>
      <c r="J89" s="165">
        <v>-158.38</v>
      </c>
      <c r="K89" s="165">
        <v>-43.11</v>
      </c>
      <c r="L89" s="165">
        <v>-194.2</v>
      </c>
      <c r="M89" s="165">
        <v>-82.17</v>
      </c>
      <c r="N89" s="165">
        <v>1038.92</v>
      </c>
      <c r="O89" s="85"/>
      <c r="P89" s="85"/>
      <c r="Q89" s="85"/>
      <c r="R89" s="85"/>
      <c r="S89" s="85"/>
      <c r="T89" s="85"/>
      <c r="U89" s="85"/>
      <c r="V89" s="85"/>
      <c r="W89" s="85"/>
      <c r="X89" s="85"/>
      <c r="Y89" s="85"/>
      <c r="Z89" s="85"/>
      <c r="AA89" s="85"/>
      <c r="AB89" s="85"/>
      <c r="AC89" s="85"/>
    </row>
    <row r="90" spans="1:29" s="87" customFormat="1" ht="24.95" customHeight="1">
      <c r="A90" s="69">
        <f>IF(B90&lt;&gt;"",COUNTA($B$20:B90),"")</f>
        <v>70</v>
      </c>
      <c r="B90" s="81" t="s">
        <v>96</v>
      </c>
      <c r="C90" s="166">
        <v>-43.63</v>
      </c>
      <c r="D90" s="166">
        <v>-370.96</v>
      </c>
      <c r="E90" s="166">
        <v>-129.15</v>
      </c>
      <c r="F90" s="166">
        <v>-34.11</v>
      </c>
      <c r="G90" s="166">
        <v>-174.92</v>
      </c>
      <c r="H90" s="166">
        <v>-167.7</v>
      </c>
      <c r="I90" s="166">
        <v>-10.6</v>
      </c>
      <c r="J90" s="166">
        <v>-157.1</v>
      </c>
      <c r="K90" s="166">
        <v>-26.82</v>
      </c>
      <c r="L90" s="166">
        <v>-124.62</v>
      </c>
      <c r="M90" s="166">
        <v>14.64</v>
      </c>
      <c r="N90" s="166">
        <v>970</v>
      </c>
      <c r="O90" s="86"/>
      <c r="P90" s="86"/>
      <c r="Q90" s="86"/>
      <c r="R90" s="86"/>
      <c r="S90" s="86"/>
      <c r="T90" s="86"/>
      <c r="U90" s="86"/>
      <c r="V90" s="86"/>
      <c r="W90" s="86"/>
      <c r="X90" s="86"/>
      <c r="Y90" s="86"/>
      <c r="Z90" s="86"/>
      <c r="AA90" s="86"/>
      <c r="AB90" s="86"/>
      <c r="AC90" s="86"/>
    </row>
    <row r="91" spans="1:29" s="87" customFormat="1" ht="15" customHeight="1">
      <c r="A91" s="69">
        <f>IF(B91&lt;&gt;"",COUNTA($B$20:B91),"")</f>
        <v>71</v>
      </c>
      <c r="B91" s="78" t="s">
        <v>97</v>
      </c>
      <c r="C91" s="164" t="s">
        <v>8</v>
      </c>
      <c r="D91" s="164" t="s">
        <v>8</v>
      </c>
      <c r="E91" s="164" t="s">
        <v>8</v>
      </c>
      <c r="F91" s="164" t="s">
        <v>8</v>
      </c>
      <c r="G91" s="164" t="s">
        <v>8</v>
      </c>
      <c r="H91" s="164" t="s">
        <v>8</v>
      </c>
      <c r="I91" s="164" t="s">
        <v>8</v>
      </c>
      <c r="J91" s="164" t="s">
        <v>8</v>
      </c>
      <c r="K91" s="164" t="s">
        <v>8</v>
      </c>
      <c r="L91" s="164" t="s">
        <v>8</v>
      </c>
      <c r="M91" s="164" t="s">
        <v>8</v>
      </c>
      <c r="N91" s="164" t="s">
        <v>8</v>
      </c>
      <c r="O91" s="86"/>
      <c r="P91" s="86"/>
      <c r="Q91" s="86"/>
      <c r="R91" s="86"/>
      <c r="S91" s="86"/>
      <c r="T91" s="86"/>
      <c r="U91" s="86"/>
      <c r="V91" s="86"/>
      <c r="W91" s="86"/>
      <c r="X91" s="86"/>
      <c r="Y91" s="86"/>
      <c r="Z91" s="86"/>
      <c r="AA91" s="86"/>
      <c r="AB91" s="86"/>
      <c r="AC91" s="86"/>
    </row>
    <row r="92" spans="1:29" ht="11.1" customHeight="1">
      <c r="A92" s="69">
        <f>IF(B92&lt;&gt;"",COUNTA($B$20:B92),"")</f>
        <v>72</v>
      </c>
      <c r="B92" s="78" t="s">
        <v>98</v>
      </c>
      <c r="C92" s="164">
        <v>39</v>
      </c>
      <c r="D92" s="164" t="s">
        <v>8</v>
      </c>
      <c r="E92" s="164" t="s">
        <v>8</v>
      </c>
      <c r="F92" s="164">
        <v>2.14</v>
      </c>
      <c r="G92" s="164">
        <v>7.0000000000000007E-2</v>
      </c>
      <c r="H92" s="164" t="s">
        <v>8</v>
      </c>
      <c r="I92" s="164" t="s">
        <v>8</v>
      </c>
      <c r="J92" s="164" t="s">
        <v>8</v>
      </c>
      <c r="K92" s="164" t="s">
        <v>8</v>
      </c>
      <c r="L92" s="164">
        <v>3.15</v>
      </c>
      <c r="M92" s="164" t="s">
        <v>8</v>
      </c>
      <c r="N92" s="164">
        <v>33.64</v>
      </c>
    </row>
  </sheetData>
  <mergeCells count="27">
    <mergeCell ref="L5:L16"/>
    <mergeCell ref="M5:M16"/>
    <mergeCell ref="N5:N16"/>
    <mergeCell ref="I6:I16"/>
    <mergeCell ref="J6:J16"/>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A1:B1"/>
    <mergeCell ref="C1:G1"/>
    <mergeCell ref="H1:N1"/>
    <mergeCell ref="H2:N3"/>
    <mergeCell ref="C2:G3"/>
    <mergeCell ref="A2:B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5"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AC92"/>
  <sheetViews>
    <sheetView zoomScale="140" zoomScaleNormal="140" workbookViewId="0">
      <pane xSplit="2" ySplit="18" topLeftCell="C19" activePane="bottomRight" state="frozen"/>
      <selection activeCell="C19" sqref="C19:G19"/>
      <selection pane="topRight" activeCell="C19" sqref="C19:G19"/>
      <selection pane="bottomLeft" activeCell="C19" sqref="C19:G19"/>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612</v>
      </c>
      <c r="B1" s="219"/>
      <c r="C1" s="220" t="str">
        <f>"Auszahlungen und Einzahlungen der Kreisverwaltungen "&amp;Deckblatt!A7&amp;" 
nach Produktbereichen"</f>
        <v>Auszahlungen und Einzahlungen der Kreisverwaltungen 2022 
nach Produktbereichen</v>
      </c>
      <c r="D1" s="220"/>
      <c r="E1" s="220"/>
      <c r="F1" s="220"/>
      <c r="G1" s="221"/>
      <c r="H1" s="222" t="str">
        <f>"Auszahlungen und Einzahlungen der Kreisverwaltungen "&amp;Deckblatt!A7&amp;" 
nach Produktbereichen"</f>
        <v>Auszahlungen und Einzahlungen der Kreisverwaltungen 2022 
nach Produktbereichen</v>
      </c>
      <c r="I1" s="220"/>
      <c r="J1" s="220"/>
      <c r="K1" s="220"/>
      <c r="L1" s="220"/>
      <c r="M1" s="220"/>
      <c r="N1" s="221"/>
    </row>
    <row r="2" spans="1:14" s="74" customFormat="1" ht="15" customHeight="1">
      <c r="A2" s="218" t="s">
        <v>613</v>
      </c>
      <c r="B2" s="219"/>
      <c r="C2" s="220" t="s">
        <v>63</v>
      </c>
      <c r="D2" s="220"/>
      <c r="E2" s="220"/>
      <c r="F2" s="220"/>
      <c r="G2" s="221"/>
      <c r="H2" s="222" t="s">
        <v>63</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12" t="s">
        <v>28</v>
      </c>
      <c r="B4" s="213" t="s">
        <v>116</v>
      </c>
      <c r="C4" s="213" t="s">
        <v>1</v>
      </c>
      <c r="D4" s="213" t="s">
        <v>120</v>
      </c>
      <c r="E4" s="213"/>
      <c r="F4" s="213"/>
      <c r="G4" s="266"/>
      <c r="H4" s="267" t="s">
        <v>120</v>
      </c>
      <c r="I4" s="213"/>
      <c r="J4" s="213"/>
      <c r="K4" s="213"/>
      <c r="L4" s="213"/>
      <c r="M4" s="213"/>
      <c r="N4" s="266"/>
    </row>
    <row r="5" spans="1:14" ht="11.45" customHeight="1">
      <c r="A5" s="212"/>
      <c r="B5" s="213"/>
      <c r="C5" s="213"/>
      <c r="D5" s="217" t="s">
        <v>107</v>
      </c>
      <c r="E5" s="217" t="s">
        <v>108</v>
      </c>
      <c r="F5" s="217" t="s">
        <v>109</v>
      </c>
      <c r="G5" s="216" t="s">
        <v>110</v>
      </c>
      <c r="H5" s="212" t="s">
        <v>111</v>
      </c>
      <c r="I5" s="217" t="s">
        <v>104</v>
      </c>
      <c r="J5" s="217"/>
      <c r="K5" s="217" t="s">
        <v>113</v>
      </c>
      <c r="L5" s="217" t="s">
        <v>118</v>
      </c>
      <c r="M5" s="217" t="s">
        <v>119</v>
      </c>
      <c r="N5" s="216" t="s">
        <v>114</v>
      </c>
    </row>
    <row r="6" spans="1:14" ht="11.45" customHeight="1">
      <c r="A6" s="212"/>
      <c r="B6" s="213"/>
      <c r="C6" s="213"/>
      <c r="D6" s="217"/>
      <c r="E6" s="217"/>
      <c r="F6" s="217"/>
      <c r="G6" s="216"/>
      <c r="H6" s="212"/>
      <c r="I6" s="217" t="s">
        <v>103</v>
      </c>
      <c r="J6" s="217" t="s">
        <v>112</v>
      </c>
      <c r="K6" s="217"/>
      <c r="L6" s="217"/>
      <c r="M6" s="217"/>
      <c r="N6" s="216"/>
    </row>
    <row r="7" spans="1:14" ht="11.45" customHeight="1">
      <c r="A7" s="212"/>
      <c r="B7" s="213"/>
      <c r="C7" s="213"/>
      <c r="D7" s="217"/>
      <c r="E7" s="217"/>
      <c r="F7" s="217"/>
      <c r="G7" s="216"/>
      <c r="H7" s="212"/>
      <c r="I7" s="217"/>
      <c r="J7" s="217"/>
      <c r="K7" s="217"/>
      <c r="L7" s="217"/>
      <c r="M7" s="217"/>
      <c r="N7" s="216"/>
    </row>
    <row r="8" spans="1:14" ht="11.45" customHeight="1">
      <c r="A8" s="212"/>
      <c r="B8" s="213"/>
      <c r="C8" s="213"/>
      <c r="D8" s="217"/>
      <c r="E8" s="217"/>
      <c r="F8" s="217"/>
      <c r="G8" s="216"/>
      <c r="H8" s="212"/>
      <c r="I8" s="217"/>
      <c r="J8" s="217"/>
      <c r="K8" s="217"/>
      <c r="L8" s="217"/>
      <c r="M8" s="217"/>
      <c r="N8" s="216"/>
    </row>
    <row r="9" spans="1:14" ht="11.45" customHeight="1">
      <c r="A9" s="212"/>
      <c r="B9" s="213"/>
      <c r="C9" s="265"/>
      <c r="D9" s="268"/>
      <c r="E9" s="268"/>
      <c r="F9" s="268"/>
      <c r="G9" s="269"/>
      <c r="H9" s="270"/>
      <c r="I9" s="268"/>
      <c r="J9" s="268"/>
      <c r="K9" s="268"/>
      <c r="L9" s="268"/>
      <c r="M9" s="268"/>
      <c r="N9" s="216"/>
    </row>
    <row r="10" spans="1:14" ht="11.45" customHeight="1">
      <c r="A10" s="212"/>
      <c r="B10" s="213"/>
      <c r="C10" s="265"/>
      <c r="D10" s="268"/>
      <c r="E10" s="268"/>
      <c r="F10" s="268"/>
      <c r="G10" s="269"/>
      <c r="H10" s="270"/>
      <c r="I10" s="268"/>
      <c r="J10" s="268"/>
      <c r="K10" s="268"/>
      <c r="L10" s="268"/>
      <c r="M10" s="268"/>
      <c r="N10" s="216"/>
    </row>
    <row r="11" spans="1:14" ht="11.45" customHeight="1">
      <c r="A11" s="212"/>
      <c r="B11" s="213"/>
      <c r="C11" s="265"/>
      <c r="D11" s="268"/>
      <c r="E11" s="268"/>
      <c r="F11" s="268"/>
      <c r="G11" s="269"/>
      <c r="H11" s="270"/>
      <c r="I11" s="268"/>
      <c r="J11" s="268"/>
      <c r="K11" s="268"/>
      <c r="L11" s="268"/>
      <c r="M11" s="268"/>
      <c r="N11" s="216"/>
    </row>
    <row r="12" spans="1:14" ht="11.45" customHeight="1">
      <c r="A12" s="212"/>
      <c r="B12" s="213"/>
      <c r="C12" s="265"/>
      <c r="D12" s="268"/>
      <c r="E12" s="268"/>
      <c r="F12" s="268"/>
      <c r="G12" s="269"/>
      <c r="H12" s="270"/>
      <c r="I12" s="268"/>
      <c r="J12" s="268"/>
      <c r="K12" s="268"/>
      <c r="L12" s="268"/>
      <c r="M12" s="268"/>
      <c r="N12" s="216"/>
    </row>
    <row r="13" spans="1:14" ht="11.45" customHeight="1">
      <c r="A13" s="212"/>
      <c r="B13" s="213"/>
      <c r="C13" s="265"/>
      <c r="D13" s="268"/>
      <c r="E13" s="268"/>
      <c r="F13" s="268"/>
      <c r="G13" s="269"/>
      <c r="H13" s="270"/>
      <c r="I13" s="268"/>
      <c r="J13" s="268"/>
      <c r="K13" s="268"/>
      <c r="L13" s="268"/>
      <c r="M13" s="268"/>
      <c r="N13" s="216"/>
    </row>
    <row r="14" spans="1:14" ht="11.45" customHeight="1">
      <c r="A14" s="212"/>
      <c r="B14" s="213"/>
      <c r="C14" s="265"/>
      <c r="D14" s="268"/>
      <c r="E14" s="268"/>
      <c r="F14" s="268"/>
      <c r="G14" s="269"/>
      <c r="H14" s="270"/>
      <c r="I14" s="268"/>
      <c r="J14" s="268"/>
      <c r="K14" s="268"/>
      <c r="L14" s="268"/>
      <c r="M14" s="268"/>
      <c r="N14" s="216"/>
    </row>
    <row r="15" spans="1:14" ht="11.45" customHeight="1">
      <c r="A15" s="212"/>
      <c r="B15" s="213"/>
      <c r="C15" s="265"/>
      <c r="D15" s="268"/>
      <c r="E15" s="268"/>
      <c r="F15" s="268"/>
      <c r="G15" s="269"/>
      <c r="H15" s="270"/>
      <c r="I15" s="268"/>
      <c r="J15" s="268"/>
      <c r="K15" s="268"/>
      <c r="L15" s="268"/>
      <c r="M15" s="268"/>
      <c r="N15" s="216"/>
    </row>
    <row r="16" spans="1:14" ht="11.45" customHeight="1">
      <c r="A16" s="212"/>
      <c r="B16" s="213"/>
      <c r="C16" s="265"/>
      <c r="D16" s="268"/>
      <c r="E16" s="268"/>
      <c r="F16" s="268"/>
      <c r="G16" s="269"/>
      <c r="H16" s="270"/>
      <c r="I16" s="268"/>
      <c r="J16" s="268"/>
      <c r="K16" s="268"/>
      <c r="L16" s="268"/>
      <c r="M16" s="268"/>
      <c r="N16" s="216"/>
    </row>
    <row r="17" spans="1:29" ht="11.45" customHeight="1">
      <c r="A17" s="212"/>
      <c r="B17" s="213"/>
      <c r="C17" s="265"/>
      <c r="D17" s="145">
        <v>11</v>
      </c>
      <c r="E17" s="145">
        <v>12</v>
      </c>
      <c r="F17" s="145" t="s">
        <v>101</v>
      </c>
      <c r="G17" s="146" t="s">
        <v>102</v>
      </c>
      <c r="H17" s="147">
        <v>3</v>
      </c>
      <c r="I17" s="145" t="s">
        <v>105</v>
      </c>
      <c r="J17" s="145">
        <v>36</v>
      </c>
      <c r="K17" s="145">
        <v>4</v>
      </c>
      <c r="L17" s="145" t="s">
        <v>106</v>
      </c>
      <c r="M17" s="145" t="s">
        <v>115</v>
      </c>
      <c r="N17" s="141">
        <v>6</v>
      </c>
    </row>
    <row r="18" spans="1:29" s="83" customFormat="1" ht="11.45" customHeight="1">
      <c r="A18" s="64">
        <v>1</v>
      </c>
      <c r="B18" s="65">
        <v>2</v>
      </c>
      <c r="C18" s="142">
        <v>3</v>
      </c>
      <c r="D18" s="142">
        <v>4</v>
      </c>
      <c r="E18" s="142">
        <v>5</v>
      </c>
      <c r="F18" s="142">
        <v>6</v>
      </c>
      <c r="G18" s="143">
        <v>7</v>
      </c>
      <c r="H18" s="148">
        <v>8</v>
      </c>
      <c r="I18" s="142">
        <v>9</v>
      </c>
      <c r="J18" s="142">
        <v>10</v>
      </c>
      <c r="K18" s="142">
        <v>11</v>
      </c>
      <c r="L18" s="142">
        <v>12</v>
      </c>
      <c r="M18" s="142">
        <v>13</v>
      </c>
      <c r="N18" s="67">
        <v>14</v>
      </c>
    </row>
    <row r="19" spans="1:29" s="71" customFormat="1" ht="20.100000000000001" customHeight="1">
      <c r="A19" s="88"/>
      <c r="B19" s="84"/>
      <c r="C19" s="263" t="s">
        <v>969</v>
      </c>
      <c r="D19" s="264"/>
      <c r="E19" s="264"/>
      <c r="F19" s="264"/>
      <c r="G19" s="264"/>
      <c r="H19" s="264" t="s">
        <v>969</v>
      </c>
      <c r="I19" s="264"/>
      <c r="J19" s="264"/>
      <c r="K19" s="264"/>
      <c r="L19" s="264"/>
      <c r="M19" s="264"/>
      <c r="N19" s="264"/>
      <c r="O19" s="85"/>
      <c r="P19" s="85"/>
      <c r="Q19" s="85"/>
      <c r="R19" s="85"/>
      <c r="S19" s="85"/>
      <c r="T19" s="85"/>
      <c r="U19" s="85"/>
      <c r="V19" s="85"/>
      <c r="W19" s="85"/>
      <c r="X19" s="85"/>
      <c r="Y19" s="85"/>
      <c r="Z19" s="85"/>
      <c r="AA19" s="85"/>
      <c r="AB19" s="85"/>
      <c r="AC19" s="85"/>
    </row>
    <row r="20" spans="1:29" s="71" customFormat="1" ht="11.1" customHeight="1">
      <c r="A20" s="69">
        <f>IF(B20&lt;&gt;"",COUNTA($B$20:B20),"")</f>
        <v>1</v>
      </c>
      <c r="B20" s="78" t="s">
        <v>70</v>
      </c>
      <c r="C20" s="161">
        <v>82932</v>
      </c>
      <c r="D20" s="161">
        <v>21702</v>
      </c>
      <c r="E20" s="161">
        <v>11920</v>
      </c>
      <c r="F20" s="161">
        <v>5536</v>
      </c>
      <c r="G20" s="161">
        <v>4175</v>
      </c>
      <c r="H20" s="161">
        <v>17511</v>
      </c>
      <c r="I20" s="161">
        <v>8361</v>
      </c>
      <c r="J20" s="161">
        <v>9150</v>
      </c>
      <c r="K20" s="161">
        <v>7453</v>
      </c>
      <c r="L20" s="161">
        <v>10177</v>
      </c>
      <c r="M20" s="161">
        <v>4458</v>
      </c>
      <c r="N20" s="161" t="s">
        <v>8</v>
      </c>
      <c r="O20" s="85"/>
      <c r="P20" s="85"/>
      <c r="Q20" s="85"/>
      <c r="R20" s="85"/>
      <c r="S20" s="85"/>
      <c r="T20" s="85"/>
      <c r="U20" s="85"/>
      <c r="V20" s="85"/>
      <c r="W20" s="85"/>
      <c r="X20" s="85"/>
      <c r="Y20" s="85"/>
      <c r="Z20" s="85"/>
      <c r="AA20" s="85"/>
      <c r="AB20" s="85"/>
      <c r="AC20" s="85"/>
    </row>
    <row r="21" spans="1:29" s="71" customFormat="1" ht="11.1" customHeight="1">
      <c r="A21" s="69">
        <f>IF(B21&lt;&gt;"",COUNTA($B$20:B21),"")</f>
        <v>2</v>
      </c>
      <c r="B21" s="78" t="s">
        <v>71</v>
      </c>
      <c r="C21" s="161">
        <v>74145</v>
      </c>
      <c r="D21" s="161">
        <v>10146</v>
      </c>
      <c r="E21" s="161">
        <v>5157</v>
      </c>
      <c r="F21" s="161">
        <v>29869</v>
      </c>
      <c r="G21" s="161">
        <v>2173</v>
      </c>
      <c r="H21" s="161">
        <v>17005</v>
      </c>
      <c r="I21" s="161">
        <v>16364</v>
      </c>
      <c r="J21" s="161">
        <v>641</v>
      </c>
      <c r="K21" s="161">
        <v>1085</v>
      </c>
      <c r="L21" s="161">
        <v>7910</v>
      </c>
      <c r="M21" s="161">
        <v>800</v>
      </c>
      <c r="N21" s="161" t="s">
        <v>8</v>
      </c>
      <c r="O21" s="85"/>
      <c r="P21" s="85"/>
      <c r="Q21" s="85"/>
      <c r="R21" s="85"/>
      <c r="S21" s="85"/>
      <c r="T21" s="85"/>
      <c r="U21" s="85"/>
      <c r="V21" s="85"/>
      <c r="W21" s="85"/>
      <c r="X21" s="85"/>
      <c r="Y21" s="85"/>
      <c r="Z21" s="85"/>
      <c r="AA21" s="85"/>
      <c r="AB21" s="85"/>
      <c r="AC21" s="85"/>
    </row>
    <row r="22" spans="1:29" s="71" customFormat="1" ht="21.6" customHeight="1">
      <c r="A22" s="69">
        <f>IF(B22&lt;&gt;"",COUNTA($B$20:B22),"")</f>
        <v>3</v>
      </c>
      <c r="B22" s="79" t="s">
        <v>628</v>
      </c>
      <c r="C22" s="161">
        <v>213578</v>
      </c>
      <c r="D22" s="161" t="s">
        <v>8</v>
      </c>
      <c r="E22" s="161" t="s">
        <v>8</v>
      </c>
      <c r="F22" s="161" t="s">
        <v>8</v>
      </c>
      <c r="G22" s="161" t="s">
        <v>8</v>
      </c>
      <c r="H22" s="161">
        <v>213578</v>
      </c>
      <c r="I22" s="161">
        <v>177230</v>
      </c>
      <c r="J22" s="161">
        <v>36348</v>
      </c>
      <c r="K22" s="161" t="s">
        <v>8</v>
      </c>
      <c r="L22" s="161" t="s">
        <v>8</v>
      </c>
      <c r="M22" s="161" t="s">
        <v>8</v>
      </c>
      <c r="N22" s="161" t="s">
        <v>8</v>
      </c>
      <c r="O22" s="85"/>
      <c r="P22" s="85"/>
      <c r="Q22" s="85"/>
      <c r="R22" s="85"/>
      <c r="S22" s="85"/>
      <c r="T22" s="85"/>
      <c r="U22" s="85"/>
      <c r="V22" s="85"/>
      <c r="W22" s="85"/>
      <c r="X22" s="85"/>
      <c r="Y22" s="85"/>
      <c r="Z22" s="85"/>
      <c r="AA22" s="85"/>
      <c r="AB22" s="85"/>
      <c r="AC22" s="85"/>
    </row>
    <row r="23" spans="1:29" s="71" customFormat="1" ht="11.1" customHeight="1">
      <c r="A23" s="69">
        <f>IF(B23&lt;&gt;"",COUNTA($B$20:B23),"")</f>
        <v>4</v>
      </c>
      <c r="B23" s="78" t="s">
        <v>72</v>
      </c>
      <c r="C23" s="161">
        <v>1875</v>
      </c>
      <c r="D23" s="161" t="s">
        <v>8</v>
      </c>
      <c r="E23" s="161" t="s">
        <v>8</v>
      </c>
      <c r="F23" s="161" t="s">
        <v>8</v>
      </c>
      <c r="G23" s="161" t="s">
        <v>8</v>
      </c>
      <c r="H23" s="161" t="s">
        <v>8</v>
      </c>
      <c r="I23" s="161" t="s">
        <v>8</v>
      </c>
      <c r="J23" s="161" t="s">
        <v>8</v>
      </c>
      <c r="K23" s="161" t="s">
        <v>8</v>
      </c>
      <c r="L23" s="161" t="s">
        <v>8</v>
      </c>
      <c r="M23" s="161" t="s">
        <v>8</v>
      </c>
      <c r="N23" s="161">
        <v>1875</v>
      </c>
      <c r="O23" s="85"/>
      <c r="P23" s="85"/>
      <c r="Q23" s="85"/>
      <c r="R23" s="85"/>
      <c r="S23" s="85"/>
      <c r="T23" s="85"/>
      <c r="U23" s="85"/>
      <c r="V23" s="85"/>
      <c r="W23" s="85"/>
      <c r="X23" s="85"/>
      <c r="Y23" s="85"/>
      <c r="Z23" s="85"/>
      <c r="AA23" s="85"/>
      <c r="AB23" s="85"/>
      <c r="AC23" s="85"/>
    </row>
    <row r="24" spans="1:29" s="71" customFormat="1" ht="11.1" customHeight="1">
      <c r="A24" s="69">
        <f>IF(B24&lt;&gt;"",COUNTA($B$20:B24),"")</f>
        <v>5</v>
      </c>
      <c r="B24" s="78" t="s">
        <v>73</v>
      </c>
      <c r="C24" s="161">
        <v>191900</v>
      </c>
      <c r="D24" s="161">
        <v>4485</v>
      </c>
      <c r="E24" s="161">
        <v>1989</v>
      </c>
      <c r="F24" s="161">
        <v>7144</v>
      </c>
      <c r="G24" s="161">
        <v>3909</v>
      </c>
      <c r="H24" s="161">
        <v>133987</v>
      </c>
      <c r="I24" s="161">
        <v>8057</v>
      </c>
      <c r="J24" s="161">
        <v>125931</v>
      </c>
      <c r="K24" s="161">
        <v>5138</v>
      </c>
      <c r="L24" s="161">
        <v>7423</v>
      </c>
      <c r="M24" s="161">
        <v>27572</v>
      </c>
      <c r="N24" s="161">
        <v>254</v>
      </c>
      <c r="O24" s="85"/>
      <c r="P24" s="85"/>
      <c r="Q24" s="85"/>
      <c r="R24" s="85"/>
      <c r="S24" s="85"/>
      <c r="T24" s="85"/>
      <c r="U24" s="85"/>
      <c r="V24" s="85"/>
      <c r="W24" s="85"/>
      <c r="X24" s="85"/>
      <c r="Y24" s="85"/>
      <c r="Z24" s="85"/>
      <c r="AA24" s="85"/>
      <c r="AB24" s="85"/>
      <c r="AC24" s="85"/>
    </row>
    <row r="25" spans="1:29" s="71" customFormat="1" ht="11.1" customHeight="1">
      <c r="A25" s="69">
        <f>IF(B25&lt;&gt;"",COUNTA($B$20:B25),"")</f>
        <v>6</v>
      </c>
      <c r="B25" s="78" t="s">
        <v>74</v>
      </c>
      <c r="C25" s="161">
        <v>178663</v>
      </c>
      <c r="D25" s="161">
        <v>3</v>
      </c>
      <c r="E25" s="161">
        <v>109</v>
      </c>
      <c r="F25" s="161">
        <v>2551</v>
      </c>
      <c r="G25" s="161">
        <v>87</v>
      </c>
      <c r="H25" s="161">
        <v>38339</v>
      </c>
      <c r="I25" s="161">
        <v>313</v>
      </c>
      <c r="J25" s="161">
        <v>38027</v>
      </c>
      <c r="K25" s="161" t="s">
        <v>8</v>
      </c>
      <c r="L25" s="161">
        <v>101</v>
      </c>
      <c r="M25" s="161">
        <v>11</v>
      </c>
      <c r="N25" s="161">
        <v>137461</v>
      </c>
      <c r="O25" s="85"/>
      <c r="P25" s="85"/>
      <c r="Q25" s="85"/>
      <c r="R25" s="85"/>
      <c r="S25" s="85"/>
      <c r="T25" s="85"/>
      <c r="U25" s="85"/>
      <c r="V25" s="85"/>
      <c r="W25" s="85"/>
      <c r="X25" s="85"/>
      <c r="Y25" s="85"/>
      <c r="Z25" s="85"/>
      <c r="AA25" s="85"/>
      <c r="AB25" s="85"/>
      <c r="AC25" s="85"/>
    </row>
    <row r="26" spans="1:29" s="71" customFormat="1" ht="19.149999999999999" customHeight="1">
      <c r="A26" s="70">
        <f>IF(B26&lt;&gt;"",COUNTA($B$20:B26),"")</f>
        <v>7</v>
      </c>
      <c r="B26" s="80" t="s">
        <v>75</v>
      </c>
      <c r="C26" s="162">
        <v>385768</v>
      </c>
      <c r="D26" s="162">
        <v>36329</v>
      </c>
      <c r="E26" s="162">
        <v>18957</v>
      </c>
      <c r="F26" s="162">
        <v>39998</v>
      </c>
      <c r="G26" s="162">
        <v>10170</v>
      </c>
      <c r="H26" s="162">
        <v>343742</v>
      </c>
      <c r="I26" s="162">
        <v>209699</v>
      </c>
      <c r="J26" s="162">
        <v>134043</v>
      </c>
      <c r="K26" s="162">
        <v>13677</v>
      </c>
      <c r="L26" s="162">
        <v>25408</v>
      </c>
      <c r="M26" s="162">
        <v>32818</v>
      </c>
      <c r="N26" s="162">
        <v>-135332</v>
      </c>
      <c r="O26" s="85"/>
      <c r="P26" s="85"/>
      <c r="Q26" s="85"/>
      <c r="R26" s="85"/>
      <c r="S26" s="85"/>
      <c r="T26" s="85"/>
      <c r="U26" s="85"/>
      <c r="V26" s="85"/>
      <c r="W26" s="85"/>
      <c r="X26" s="85"/>
      <c r="Y26" s="85"/>
      <c r="Z26" s="85"/>
      <c r="AA26" s="85"/>
      <c r="AB26" s="85"/>
      <c r="AC26" s="85"/>
    </row>
    <row r="27" spans="1:29" s="71" customFormat="1" ht="21.6" customHeight="1">
      <c r="A27" s="69">
        <f>IF(B27&lt;&gt;"",COUNTA($B$20:B27),"")</f>
        <v>8</v>
      </c>
      <c r="B27" s="79" t="s">
        <v>76</v>
      </c>
      <c r="C27" s="161">
        <v>74607</v>
      </c>
      <c r="D27" s="161">
        <v>1875</v>
      </c>
      <c r="E27" s="161">
        <v>2493</v>
      </c>
      <c r="F27" s="161">
        <v>7216</v>
      </c>
      <c r="G27" s="161">
        <v>215</v>
      </c>
      <c r="H27" s="161">
        <v>1059</v>
      </c>
      <c r="I27" s="161" t="s">
        <v>8</v>
      </c>
      <c r="J27" s="161">
        <v>1059</v>
      </c>
      <c r="K27" s="161">
        <v>56</v>
      </c>
      <c r="L27" s="161">
        <v>9530</v>
      </c>
      <c r="M27" s="161">
        <v>52162</v>
      </c>
      <c r="N27" s="161" t="s">
        <v>8</v>
      </c>
      <c r="O27" s="85"/>
      <c r="P27" s="85"/>
      <c r="Q27" s="85"/>
      <c r="R27" s="85"/>
      <c r="S27" s="85"/>
      <c r="T27" s="85"/>
      <c r="U27" s="85"/>
      <c r="V27" s="85"/>
      <c r="W27" s="85"/>
      <c r="X27" s="85"/>
      <c r="Y27" s="85"/>
      <c r="Z27" s="85"/>
      <c r="AA27" s="85"/>
      <c r="AB27" s="85"/>
      <c r="AC27" s="85"/>
    </row>
    <row r="28" spans="1:29" s="71" customFormat="1" ht="11.1" customHeight="1">
      <c r="A28" s="69">
        <f>IF(B28&lt;&gt;"",COUNTA($B$20:B28),"")</f>
        <v>9</v>
      </c>
      <c r="B28" s="78" t="s">
        <v>77</v>
      </c>
      <c r="C28" s="161">
        <v>16670</v>
      </c>
      <c r="D28" s="161">
        <v>1864</v>
      </c>
      <c r="E28" s="161">
        <v>813</v>
      </c>
      <c r="F28" s="161">
        <v>5323</v>
      </c>
      <c r="G28" s="161">
        <v>69</v>
      </c>
      <c r="H28" s="161" t="s">
        <v>8</v>
      </c>
      <c r="I28" s="161" t="s">
        <v>8</v>
      </c>
      <c r="J28" s="161" t="s">
        <v>8</v>
      </c>
      <c r="K28" s="161" t="s">
        <v>8</v>
      </c>
      <c r="L28" s="161">
        <v>8601</v>
      </c>
      <c r="M28" s="161" t="s">
        <v>8</v>
      </c>
      <c r="N28" s="161" t="s">
        <v>8</v>
      </c>
      <c r="O28" s="85"/>
      <c r="P28" s="85"/>
      <c r="Q28" s="85"/>
      <c r="R28" s="85"/>
      <c r="S28" s="85"/>
      <c r="T28" s="85"/>
      <c r="U28" s="85"/>
      <c r="V28" s="85"/>
      <c r="W28" s="85"/>
      <c r="X28" s="85"/>
      <c r="Y28" s="85"/>
      <c r="Z28" s="85"/>
      <c r="AA28" s="85"/>
      <c r="AB28" s="85"/>
      <c r="AC28" s="85"/>
    </row>
    <row r="29" spans="1:29" s="71" customFormat="1" ht="11.1" customHeight="1">
      <c r="A29" s="69">
        <f>IF(B29&lt;&gt;"",COUNTA($B$20:B29),"")</f>
        <v>10</v>
      </c>
      <c r="B29" s="78" t="s">
        <v>78</v>
      </c>
      <c r="C29" s="161" t="s">
        <v>8</v>
      </c>
      <c r="D29" s="161" t="s">
        <v>8</v>
      </c>
      <c r="E29" s="161" t="s">
        <v>8</v>
      </c>
      <c r="F29" s="161" t="s">
        <v>8</v>
      </c>
      <c r="G29" s="161" t="s">
        <v>8</v>
      </c>
      <c r="H29" s="161" t="s">
        <v>8</v>
      </c>
      <c r="I29" s="161" t="s">
        <v>8</v>
      </c>
      <c r="J29" s="161" t="s">
        <v>8</v>
      </c>
      <c r="K29" s="161" t="s">
        <v>8</v>
      </c>
      <c r="L29" s="161" t="s">
        <v>8</v>
      </c>
      <c r="M29" s="161" t="s">
        <v>8</v>
      </c>
      <c r="N29" s="161" t="s">
        <v>8</v>
      </c>
      <c r="O29" s="85"/>
      <c r="P29" s="85"/>
      <c r="Q29" s="85"/>
      <c r="R29" s="85"/>
      <c r="S29" s="85"/>
      <c r="T29" s="85"/>
      <c r="U29" s="85"/>
      <c r="V29" s="85"/>
      <c r="W29" s="85"/>
      <c r="X29" s="85"/>
      <c r="Y29" s="85"/>
      <c r="Z29" s="85"/>
      <c r="AA29" s="85"/>
      <c r="AB29" s="85"/>
      <c r="AC29" s="85"/>
    </row>
    <row r="30" spans="1:29" s="71" customFormat="1" ht="11.1" customHeight="1">
      <c r="A30" s="69">
        <f>IF(B30&lt;&gt;"",COUNTA($B$20:B30),"")</f>
        <v>11</v>
      </c>
      <c r="B30" s="78" t="s">
        <v>79</v>
      </c>
      <c r="C30" s="161">
        <v>4504</v>
      </c>
      <c r="D30" s="161" t="s">
        <v>8</v>
      </c>
      <c r="E30" s="161">
        <v>606</v>
      </c>
      <c r="F30" s="161">
        <v>138</v>
      </c>
      <c r="G30" s="161" t="s">
        <v>8</v>
      </c>
      <c r="H30" s="161" t="s">
        <v>8</v>
      </c>
      <c r="I30" s="161" t="s">
        <v>8</v>
      </c>
      <c r="J30" s="161" t="s">
        <v>8</v>
      </c>
      <c r="K30" s="161" t="s">
        <v>8</v>
      </c>
      <c r="L30" s="161">
        <v>2992</v>
      </c>
      <c r="M30" s="161">
        <v>768</v>
      </c>
      <c r="N30" s="161" t="s">
        <v>8</v>
      </c>
      <c r="O30" s="85"/>
      <c r="P30" s="85"/>
      <c r="Q30" s="85"/>
      <c r="R30" s="85"/>
      <c r="S30" s="85"/>
      <c r="T30" s="85"/>
      <c r="U30" s="85"/>
      <c r="V30" s="85"/>
      <c r="W30" s="85"/>
      <c r="X30" s="85"/>
      <c r="Y30" s="85"/>
      <c r="Z30" s="85"/>
      <c r="AA30" s="85"/>
      <c r="AB30" s="85"/>
      <c r="AC30" s="85"/>
    </row>
    <row r="31" spans="1:29" s="71" customFormat="1" ht="11.1" customHeight="1">
      <c r="A31" s="69">
        <f>IF(B31&lt;&gt;"",COUNTA($B$20:B31),"")</f>
        <v>12</v>
      </c>
      <c r="B31" s="78" t="s">
        <v>74</v>
      </c>
      <c r="C31" s="161">
        <v>2</v>
      </c>
      <c r="D31" s="161" t="s">
        <v>8</v>
      </c>
      <c r="E31" s="161" t="s">
        <v>8</v>
      </c>
      <c r="F31" s="161" t="s">
        <v>8</v>
      </c>
      <c r="G31" s="161">
        <v>2</v>
      </c>
      <c r="H31" s="161" t="s">
        <v>8</v>
      </c>
      <c r="I31" s="161" t="s">
        <v>8</v>
      </c>
      <c r="J31" s="161" t="s">
        <v>8</v>
      </c>
      <c r="K31" s="161" t="s">
        <v>8</v>
      </c>
      <c r="L31" s="161" t="s">
        <v>8</v>
      </c>
      <c r="M31" s="161" t="s">
        <v>8</v>
      </c>
      <c r="N31" s="161" t="s">
        <v>8</v>
      </c>
      <c r="O31" s="85"/>
      <c r="P31" s="85"/>
      <c r="Q31" s="85"/>
      <c r="R31" s="85"/>
      <c r="S31" s="85"/>
      <c r="T31" s="85"/>
      <c r="U31" s="85"/>
      <c r="V31" s="85"/>
      <c r="W31" s="85"/>
      <c r="X31" s="85"/>
      <c r="Y31" s="85"/>
      <c r="Z31" s="85"/>
      <c r="AA31" s="85"/>
      <c r="AB31" s="85"/>
      <c r="AC31" s="85"/>
    </row>
    <row r="32" spans="1:29" s="71" customFormat="1" ht="19.149999999999999" customHeight="1">
      <c r="A32" s="70">
        <f>IF(B32&lt;&gt;"",COUNTA($B$20:B32),"")</f>
        <v>13</v>
      </c>
      <c r="B32" s="80" t="s">
        <v>80</v>
      </c>
      <c r="C32" s="162">
        <v>79108</v>
      </c>
      <c r="D32" s="162">
        <v>1875</v>
      </c>
      <c r="E32" s="162">
        <v>3099</v>
      </c>
      <c r="F32" s="162">
        <v>7354</v>
      </c>
      <c r="G32" s="162">
        <v>213</v>
      </c>
      <c r="H32" s="162">
        <v>1059</v>
      </c>
      <c r="I32" s="162" t="s">
        <v>8</v>
      </c>
      <c r="J32" s="162">
        <v>1059</v>
      </c>
      <c r="K32" s="162">
        <v>56</v>
      </c>
      <c r="L32" s="162">
        <v>12522</v>
      </c>
      <c r="M32" s="162">
        <v>52930</v>
      </c>
      <c r="N32" s="162" t="s">
        <v>8</v>
      </c>
      <c r="O32" s="85"/>
      <c r="P32" s="85"/>
      <c r="Q32" s="85"/>
      <c r="R32" s="85"/>
      <c r="S32" s="85"/>
      <c r="T32" s="85"/>
      <c r="U32" s="85"/>
      <c r="V32" s="85"/>
      <c r="W32" s="85"/>
      <c r="X32" s="85"/>
      <c r="Y32" s="85"/>
      <c r="Z32" s="85"/>
      <c r="AA32" s="85"/>
      <c r="AB32" s="85"/>
      <c r="AC32" s="85"/>
    </row>
    <row r="33" spans="1:29" s="71" customFormat="1" ht="19.149999999999999" customHeight="1">
      <c r="A33" s="70">
        <f>IF(B33&lt;&gt;"",COUNTA($B$20:B33),"")</f>
        <v>14</v>
      </c>
      <c r="B33" s="80" t="s">
        <v>81</v>
      </c>
      <c r="C33" s="162">
        <v>464876</v>
      </c>
      <c r="D33" s="162">
        <v>38205</v>
      </c>
      <c r="E33" s="162">
        <v>22056</v>
      </c>
      <c r="F33" s="162">
        <v>47353</v>
      </c>
      <c r="G33" s="162">
        <v>10382</v>
      </c>
      <c r="H33" s="162">
        <v>344801</v>
      </c>
      <c r="I33" s="162">
        <v>209699</v>
      </c>
      <c r="J33" s="162">
        <v>135102</v>
      </c>
      <c r="K33" s="162">
        <v>13732</v>
      </c>
      <c r="L33" s="162">
        <v>37930</v>
      </c>
      <c r="M33" s="162">
        <v>85749</v>
      </c>
      <c r="N33" s="162">
        <v>-135332</v>
      </c>
      <c r="O33" s="85"/>
      <c r="P33" s="85"/>
      <c r="Q33" s="85"/>
      <c r="R33" s="85"/>
      <c r="S33" s="85"/>
      <c r="T33" s="85"/>
      <c r="U33" s="85"/>
      <c r="V33" s="85"/>
      <c r="W33" s="85"/>
      <c r="X33" s="85"/>
      <c r="Y33" s="85"/>
      <c r="Z33" s="85"/>
      <c r="AA33" s="85"/>
      <c r="AB33" s="85"/>
      <c r="AC33" s="85"/>
    </row>
    <row r="34" spans="1:29" s="71" customFormat="1" ht="11.1" customHeight="1">
      <c r="A34" s="69">
        <f>IF(B34&lt;&gt;"",COUNTA($B$20:B34),"")</f>
        <v>15</v>
      </c>
      <c r="B34" s="78" t="s">
        <v>82</v>
      </c>
      <c r="C34" s="161" t="s">
        <v>8</v>
      </c>
      <c r="D34" s="161" t="s">
        <v>8</v>
      </c>
      <c r="E34" s="161" t="s">
        <v>8</v>
      </c>
      <c r="F34" s="161" t="s">
        <v>8</v>
      </c>
      <c r="G34" s="161" t="s">
        <v>8</v>
      </c>
      <c r="H34" s="161" t="s">
        <v>8</v>
      </c>
      <c r="I34" s="161" t="s">
        <v>8</v>
      </c>
      <c r="J34" s="161" t="s">
        <v>8</v>
      </c>
      <c r="K34" s="161" t="s">
        <v>8</v>
      </c>
      <c r="L34" s="161" t="s">
        <v>8</v>
      </c>
      <c r="M34" s="161" t="s">
        <v>8</v>
      </c>
      <c r="N34" s="161" t="s">
        <v>8</v>
      </c>
      <c r="O34" s="85"/>
      <c r="P34" s="85"/>
      <c r="Q34" s="85"/>
      <c r="R34" s="85"/>
      <c r="S34" s="85"/>
      <c r="T34" s="85"/>
      <c r="U34" s="85"/>
      <c r="V34" s="85"/>
      <c r="W34" s="85"/>
      <c r="X34" s="85"/>
      <c r="Y34" s="85"/>
      <c r="Z34" s="85"/>
      <c r="AA34" s="85"/>
      <c r="AB34" s="85"/>
      <c r="AC34" s="85"/>
    </row>
    <row r="35" spans="1:29" s="71" customFormat="1" ht="11.1" customHeight="1">
      <c r="A35" s="69">
        <f>IF(B35&lt;&gt;"",COUNTA($B$20:B35),"")</f>
        <v>16</v>
      </c>
      <c r="B35" s="78" t="s">
        <v>83</v>
      </c>
      <c r="C35" s="161" t="s">
        <v>8</v>
      </c>
      <c r="D35" s="161" t="s">
        <v>8</v>
      </c>
      <c r="E35" s="161" t="s">
        <v>8</v>
      </c>
      <c r="F35" s="161" t="s">
        <v>8</v>
      </c>
      <c r="G35" s="161" t="s">
        <v>8</v>
      </c>
      <c r="H35" s="161" t="s">
        <v>8</v>
      </c>
      <c r="I35" s="161" t="s">
        <v>8</v>
      </c>
      <c r="J35" s="161" t="s">
        <v>8</v>
      </c>
      <c r="K35" s="161" t="s">
        <v>8</v>
      </c>
      <c r="L35" s="161" t="s">
        <v>8</v>
      </c>
      <c r="M35" s="161" t="s">
        <v>8</v>
      </c>
      <c r="N35" s="161" t="s">
        <v>8</v>
      </c>
      <c r="O35" s="85"/>
      <c r="P35" s="85"/>
      <c r="Q35" s="85"/>
      <c r="R35" s="85"/>
      <c r="S35" s="85"/>
      <c r="T35" s="85"/>
      <c r="U35" s="85"/>
      <c r="V35" s="85"/>
      <c r="W35" s="85"/>
      <c r="X35" s="85"/>
      <c r="Y35" s="85"/>
      <c r="Z35" s="85"/>
      <c r="AA35" s="85"/>
      <c r="AB35" s="85"/>
      <c r="AC35" s="85"/>
    </row>
    <row r="36" spans="1:29" s="71" customFormat="1" ht="11.1" customHeight="1">
      <c r="A36" s="69">
        <f>IF(B36&lt;&gt;"",COUNTA($B$20:B36),"")</f>
        <v>17</v>
      </c>
      <c r="B36" s="78" t="s">
        <v>99</v>
      </c>
      <c r="C36" s="161" t="s">
        <v>8</v>
      </c>
      <c r="D36" s="161" t="s">
        <v>8</v>
      </c>
      <c r="E36" s="161" t="s">
        <v>8</v>
      </c>
      <c r="F36" s="161" t="s">
        <v>8</v>
      </c>
      <c r="G36" s="161" t="s">
        <v>8</v>
      </c>
      <c r="H36" s="161" t="s">
        <v>8</v>
      </c>
      <c r="I36" s="161" t="s">
        <v>8</v>
      </c>
      <c r="J36" s="161" t="s">
        <v>8</v>
      </c>
      <c r="K36" s="161" t="s">
        <v>8</v>
      </c>
      <c r="L36" s="161" t="s">
        <v>8</v>
      </c>
      <c r="M36" s="161" t="s">
        <v>8</v>
      </c>
      <c r="N36" s="161" t="s">
        <v>8</v>
      </c>
      <c r="O36" s="85"/>
      <c r="P36" s="85"/>
      <c r="Q36" s="85"/>
      <c r="R36" s="85"/>
      <c r="S36" s="85"/>
      <c r="T36" s="85"/>
      <c r="U36" s="85"/>
      <c r="V36" s="85"/>
      <c r="W36" s="85"/>
      <c r="X36" s="85"/>
      <c r="Y36" s="85"/>
      <c r="Z36" s="85"/>
      <c r="AA36" s="85"/>
      <c r="AB36" s="85"/>
      <c r="AC36" s="85"/>
    </row>
    <row r="37" spans="1:29" s="71" customFormat="1" ht="11.1" customHeight="1">
      <c r="A37" s="69">
        <f>IF(B37&lt;&gt;"",COUNTA($B$20:B37),"")</f>
        <v>18</v>
      </c>
      <c r="B37" s="78" t="s">
        <v>100</v>
      </c>
      <c r="C37" s="161" t="s">
        <v>8</v>
      </c>
      <c r="D37" s="161" t="s">
        <v>8</v>
      </c>
      <c r="E37" s="161" t="s">
        <v>8</v>
      </c>
      <c r="F37" s="161" t="s">
        <v>8</v>
      </c>
      <c r="G37" s="161" t="s">
        <v>8</v>
      </c>
      <c r="H37" s="161" t="s">
        <v>8</v>
      </c>
      <c r="I37" s="161" t="s">
        <v>8</v>
      </c>
      <c r="J37" s="161" t="s">
        <v>8</v>
      </c>
      <c r="K37" s="161" t="s">
        <v>8</v>
      </c>
      <c r="L37" s="161" t="s">
        <v>8</v>
      </c>
      <c r="M37" s="161" t="s">
        <v>8</v>
      </c>
      <c r="N37" s="161" t="s">
        <v>8</v>
      </c>
      <c r="O37" s="85"/>
      <c r="P37" s="85"/>
      <c r="Q37" s="85"/>
      <c r="R37" s="85"/>
      <c r="S37" s="85"/>
      <c r="T37" s="85"/>
      <c r="U37" s="85"/>
      <c r="V37" s="85"/>
      <c r="W37" s="85"/>
      <c r="X37" s="85"/>
      <c r="Y37" s="85"/>
      <c r="Z37" s="85"/>
      <c r="AA37" s="85"/>
      <c r="AB37" s="85"/>
      <c r="AC37" s="85"/>
    </row>
    <row r="38" spans="1:29" s="71" customFormat="1" ht="11.1" customHeight="1">
      <c r="A38" s="69">
        <f>IF(B38&lt;&gt;"",COUNTA($B$20:B38),"")</f>
        <v>19</v>
      </c>
      <c r="B38" s="78" t="s">
        <v>27</v>
      </c>
      <c r="C38" s="161">
        <v>62419</v>
      </c>
      <c r="D38" s="161" t="s">
        <v>8</v>
      </c>
      <c r="E38" s="161" t="s">
        <v>8</v>
      </c>
      <c r="F38" s="161" t="s">
        <v>8</v>
      </c>
      <c r="G38" s="161" t="s">
        <v>8</v>
      </c>
      <c r="H38" s="161" t="s">
        <v>8</v>
      </c>
      <c r="I38" s="161" t="s">
        <v>8</v>
      </c>
      <c r="J38" s="161" t="s">
        <v>8</v>
      </c>
      <c r="K38" s="161" t="s">
        <v>8</v>
      </c>
      <c r="L38" s="161" t="s">
        <v>8</v>
      </c>
      <c r="M38" s="161" t="s">
        <v>8</v>
      </c>
      <c r="N38" s="161">
        <v>62419</v>
      </c>
      <c r="O38" s="85"/>
      <c r="P38" s="85"/>
      <c r="Q38" s="85"/>
      <c r="R38" s="85"/>
      <c r="S38" s="85"/>
      <c r="T38" s="85"/>
      <c r="U38" s="85"/>
      <c r="V38" s="85"/>
      <c r="W38" s="85"/>
      <c r="X38" s="85"/>
      <c r="Y38" s="85"/>
      <c r="Z38" s="85"/>
      <c r="AA38" s="85"/>
      <c r="AB38" s="85"/>
      <c r="AC38" s="85"/>
    </row>
    <row r="39" spans="1:29" s="71" customFormat="1" ht="21.6" customHeight="1">
      <c r="A39" s="69">
        <f>IF(B39&lt;&gt;"",COUNTA($B$20:B39),"")</f>
        <v>20</v>
      </c>
      <c r="B39" s="79" t="s">
        <v>84</v>
      </c>
      <c r="C39" s="161">
        <v>48963</v>
      </c>
      <c r="D39" s="161" t="s">
        <v>8</v>
      </c>
      <c r="E39" s="161" t="s">
        <v>8</v>
      </c>
      <c r="F39" s="161" t="s">
        <v>8</v>
      </c>
      <c r="G39" s="161" t="s">
        <v>8</v>
      </c>
      <c r="H39" s="161" t="s">
        <v>8</v>
      </c>
      <c r="I39" s="161" t="s">
        <v>8</v>
      </c>
      <c r="J39" s="161" t="s">
        <v>8</v>
      </c>
      <c r="K39" s="161" t="s">
        <v>8</v>
      </c>
      <c r="L39" s="161" t="s">
        <v>8</v>
      </c>
      <c r="M39" s="161" t="s">
        <v>8</v>
      </c>
      <c r="N39" s="161">
        <v>48963</v>
      </c>
      <c r="O39" s="85"/>
      <c r="P39" s="85"/>
      <c r="Q39" s="85"/>
      <c r="R39" s="85"/>
      <c r="S39" s="85"/>
      <c r="T39" s="85"/>
      <c r="U39" s="85"/>
      <c r="V39" s="85"/>
      <c r="W39" s="85"/>
      <c r="X39" s="85"/>
      <c r="Y39" s="85"/>
      <c r="Z39" s="85"/>
      <c r="AA39" s="85"/>
      <c r="AB39" s="85"/>
      <c r="AC39" s="85"/>
    </row>
    <row r="40" spans="1:29" s="71" customFormat="1" ht="21.6" customHeight="1">
      <c r="A40" s="69">
        <f>IF(B40&lt;&gt;"",COUNTA($B$20:B40),"")</f>
        <v>21</v>
      </c>
      <c r="B40" s="79" t="s">
        <v>85</v>
      </c>
      <c r="C40" s="161">
        <v>156872</v>
      </c>
      <c r="D40" s="161">
        <v>196</v>
      </c>
      <c r="E40" s="161">
        <v>3</v>
      </c>
      <c r="F40" s="161">
        <v>1933</v>
      </c>
      <c r="G40" s="161">
        <v>1098</v>
      </c>
      <c r="H40" s="161">
        <v>151554</v>
      </c>
      <c r="I40" s="161">
        <v>81266</v>
      </c>
      <c r="J40" s="161">
        <v>70288</v>
      </c>
      <c r="K40" s="161">
        <v>392</v>
      </c>
      <c r="L40" s="161">
        <v>1178</v>
      </c>
      <c r="M40" s="161">
        <v>520</v>
      </c>
      <c r="N40" s="161" t="s">
        <v>8</v>
      </c>
      <c r="O40" s="85"/>
      <c r="P40" s="85"/>
      <c r="Q40" s="85"/>
      <c r="R40" s="85"/>
      <c r="S40" s="85"/>
      <c r="T40" s="85"/>
      <c r="U40" s="85"/>
      <c r="V40" s="85"/>
      <c r="W40" s="85"/>
      <c r="X40" s="85"/>
      <c r="Y40" s="85"/>
      <c r="Z40" s="85"/>
      <c r="AA40" s="85"/>
      <c r="AB40" s="85"/>
      <c r="AC40" s="85"/>
    </row>
    <row r="41" spans="1:29" s="71" customFormat="1" ht="21.6" customHeight="1">
      <c r="A41" s="69">
        <f>IF(B41&lt;&gt;"",COUNTA($B$20:B41),"")</f>
        <v>22</v>
      </c>
      <c r="B41" s="79" t="s">
        <v>86</v>
      </c>
      <c r="C41" s="161">
        <v>30189</v>
      </c>
      <c r="D41" s="161">
        <v>69</v>
      </c>
      <c r="E41" s="161">
        <v>13</v>
      </c>
      <c r="F41" s="161" t="s">
        <v>8</v>
      </c>
      <c r="G41" s="161">
        <v>250</v>
      </c>
      <c r="H41" s="161">
        <v>29858</v>
      </c>
      <c r="I41" s="161">
        <v>29676</v>
      </c>
      <c r="J41" s="161">
        <v>182</v>
      </c>
      <c r="K41" s="161" t="s">
        <v>8</v>
      </c>
      <c r="L41" s="161" t="s">
        <v>8</v>
      </c>
      <c r="M41" s="161" t="s">
        <v>8</v>
      </c>
      <c r="N41" s="161" t="s">
        <v>8</v>
      </c>
      <c r="O41" s="85"/>
      <c r="P41" s="85"/>
      <c r="Q41" s="85"/>
      <c r="R41" s="85"/>
      <c r="S41" s="85"/>
      <c r="T41" s="85"/>
      <c r="U41" s="85"/>
      <c r="V41" s="85"/>
      <c r="W41" s="85"/>
      <c r="X41" s="85"/>
      <c r="Y41" s="85"/>
      <c r="Z41" s="85"/>
      <c r="AA41" s="85"/>
      <c r="AB41" s="85"/>
      <c r="AC41" s="85"/>
    </row>
    <row r="42" spans="1:29" s="71" customFormat="1" ht="11.1" customHeight="1">
      <c r="A42" s="69">
        <f>IF(B42&lt;&gt;"",COUNTA($B$20:B42),"")</f>
        <v>23</v>
      </c>
      <c r="B42" s="78" t="s">
        <v>87</v>
      </c>
      <c r="C42" s="161">
        <v>33388</v>
      </c>
      <c r="D42" s="161">
        <v>10</v>
      </c>
      <c r="E42" s="161">
        <v>2941</v>
      </c>
      <c r="F42" s="161">
        <v>315</v>
      </c>
      <c r="G42" s="161">
        <v>1175</v>
      </c>
      <c r="H42" s="161">
        <v>2</v>
      </c>
      <c r="I42" s="161">
        <v>2</v>
      </c>
      <c r="J42" s="161" t="s">
        <v>8</v>
      </c>
      <c r="K42" s="161">
        <v>589</v>
      </c>
      <c r="L42" s="161">
        <v>3011</v>
      </c>
      <c r="M42" s="161">
        <v>25347</v>
      </c>
      <c r="N42" s="161" t="s">
        <v>8</v>
      </c>
      <c r="O42" s="85"/>
      <c r="P42" s="85"/>
      <c r="Q42" s="85"/>
      <c r="R42" s="85"/>
      <c r="S42" s="85"/>
      <c r="T42" s="85"/>
      <c r="U42" s="85"/>
      <c r="V42" s="85"/>
      <c r="W42" s="85"/>
      <c r="X42" s="85"/>
      <c r="Y42" s="85"/>
      <c r="Z42" s="85"/>
      <c r="AA42" s="85"/>
      <c r="AB42" s="85"/>
      <c r="AC42" s="85"/>
    </row>
    <row r="43" spans="1:29" s="71" customFormat="1" ht="11.1" customHeight="1">
      <c r="A43" s="69">
        <f>IF(B43&lt;&gt;"",COUNTA($B$20:B43),"")</f>
        <v>24</v>
      </c>
      <c r="B43" s="78" t="s">
        <v>88</v>
      </c>
      <c r="C43" s="161">
        <v>259068</v>
      </c>
      <c r="D43" s="161">
        <v>2899</v>
      </c>
      <c r="E43" s="161">
        <v>13736</v>
      </c>
      <c r="F43" s="161">
        <v>3192</v>
      </c>
      <c r="G43" s="161">
        <v>460</v>
      </c>
      <c r="H43" s="161">
        <v>94466</v>
      </c>
      <c r="I43" s="161">
        <v>52996</v>
      </c>
      <c r="J43" s="161">
        <v>41470</v>
      </c>
      <c r="K43" s="161">
        <v>1501</v>
      </c>
      <c r="L43" s="161">
        <v>316</v>
      </c>
      <c r="M43" s="161">
        <v>5037</v>
      </c>
      <c r="N43" s="161">
        <v>137461</v>
      </c>
      <c r="O43" s="85"/>
      <c r="P43" s="85"/>
      <c r="Q43" s="85"/>
      <c r="R43" s="85"/>
      <c r="S43" s="85"/>
      <c r="T43" s="85"/>
      <c r="U43" s="85"/>
      <c r="V43" s="85"/>
      <c r="W43" s="85"/>
      <c r="X43" s="85"/>
      <c r="Y43" s="85"/>
      <c r="Z43" s="85"/>
      <c r="AA43" s="85"/>
      <c r="AB43" s="85"/>
      <c r="AC43" s="85"/>
    </row>
    <row r="44" spans="1:29" s="71" customFormat="1" ht="11.1" customHeight="1">
      <c r="A44" s="69">
        <f>IF(B44&lt;&gt;"",COUNTA($B$20:B44),"")</f>
        <v>25</v>
      </c>
      <c r="B44" s="78" t="s">
        <v>74</v>
      </c>
      <c r="C44" s="161">
        <v>178663</v>
      </c>
      <c r="D44" s="161">
        <v>3</v>
      </c>
      <c r="E44" s="161">
        <v>109</v>
      </c>
      <c r="F44" s="161">
        <v>2551</v>
      </c>
      <c r="G44" s="161">
        <v>87</v>
      </c>
      <c r="H44" s="161">
        <v>38339</v>
      </c>
      <c r="I44" s="161">
        <v>313</v>
      </c>
      <c r="J44" s="161">
        <v>38027</v>
      </c>
      <c r="K44" s="161" t="s">
        <v>8</v>
      </c>
      <c r="L44" s="161">
        <v>101</v>
      </c>
      <c r="M44" s="161">
        <v>11</v>
      </c>
      <c r="N44" s="161">
        <v>137461</v>
      </c>
      <c r="O44" s="85"/>
      <c r="P44" s="85"/>
      <c r="Q44" s="85"/>
      <c r="R44" s="85"/>
      <c r="S44" s="85"/>
      <c r="T44" s="85"/>
      <c r="U44" s="85"/>
      <c r="V44" s="85"/>
      <c r="W44" s="85"/>
      <c r="X44" s="85"/>
      <c r="Y44" s="85"/>
      <c r="Z44" s="85"/>
      <c r="AA44" s="85"/>
      <c r="AB44" s="85"/>
      <c r="AC44" s="85"/>
    </row>
    <row r="45" spans="1:29" s="71" customFormat="1" ht="19.149999999999999" customHeight="1">
      <c r="A45" s="70">
        <f>IF(B45&lt;&gt;"",COUNTA($B$20:B45),"")</f>
        <v>26</v>
      </c>
      <c r="B45" s="80" t="s">
        <v>89</v>
      </c>
      <c r="C45" s="162">
        <v>412237</v>
      </c>
      <c r="D45" s="162">
        <v>3170</v>
      </c>
      <c r="E45" s="162">
        <v>16583</v>
      </c>
      <c r="F45" s="162">
        <v>2889</v>
      </c>
      <c r="G45" s="162">
        <v>2896</v>
      </c>
      <c r="H45" s="162">
        <v>237540</v>
      </c>
      <c r="I45" s="162">
        <v>163627</v>
      </c>
      <c r="J45" s="162">
        <v>73913</v>
      </c>
      <c r="K45" s="162">
        <v>2482</v>
      </c>
      <c r="L45" s="162">
        <v>4403</v>
      </c>
      <c r="M45" s="162">
        <v>30892</v>
      </c>
      <c r="N45" s="162">
        <v>111382</v>
      </c>
      <c r="O45" s="85"/>
      <c r="P45" s="85"/>
      <c r="Q45" s="85"/>
      <c r="R45" s="85"/>
      <c r="S45" s="85"/>
      <c r="T45" s="85"/>
      <c r="U45" s="85"/>
      <c r="V45" s="85"/>
      <c r="W45" s="85"/>
      <c r="X45" s="85"/>
      <c r="Y45" s="85"/>
      <c r="Z45" s="85"/>
      <c r="AA45" s="85"/>
      <c r="AB45" s="85"/>
      <c r="AC45" s="85"/>
    </row>
    <row r="46" spans="1:29" s="87" customFormat="1" ht="11.1" customHeight="1">
      <c r="A46" s="69">
        <f>IF(B46&lt;&gt;"",COUNTA($B$20:B46),"")</f>
        <v>27</v>
      </c>
      <c r="B46" s="78" t="s">
        <v>90</v>
      </c>
      <c r="C46" s="161">
        <v>42434</v>
      </c>
      <c r="D46" s="161">
        <v>1188</v>
      </c>
      <c r="E46" s="161">
        <v>1213</v>
      </c>
      <c r="F46" s="161">
        <v>1512</v>
      </c>
      <c r="G46" s="161">
        <v>11</v>
      </c>
      <c r="H46" s="161">
        <v>1040</v>
      </c>
      <c r="I46" s="161" t="s">
        <v>8</v>
      </c>
      <c r="J46" s="161">
        <v>1040</v>
      </c>
      <c r="K46" s="161">
        <v>177</v>
      </c>
      <c r="L46" s="161">
        <v>4787</v>
      </c>
      <c r="M46" s="161">
        <v>21295</v>
      </c>
      <c r="N46" s="161">
        <v>11211</v>
      </c>
      <c r="O46" s="86"/>
      <c r="P46" s="86"/>
      <c r="Q46" s="86"/>
      <c r="R46" s="86"/>
      <c r="S46" s="86"/>
      <c r="T46" s="86"/>
      <c r="U46" s="86"/>
      <c r="V46" s="86"/>
      <c r="W46" s="86"/>
      <c r="X46" s="86"/>
      <c r="Y46" s="86"/>
      <c r="Z46" s="86"/>
      <c r="AA46" s="86"/>
      <c r="AB46" s="86"/>
      <c r="AC46" s="86"/>
    </row>
    <row r="47" spans="1:29" s="87" customFormat="1" ht="11.1" customHeight="1">
      <c r="A47" s="69">
        <f>IF(B47&lt;&gt;"",COUNTA($B$20:B47),"")</f>
        <v>28</v>
      </c>
      <c r="B47" s="78" t="s">
        <v>91</v>
      </c>
      <c r="C47" s="161" t="s">
        <v>8</v>
      </c>
      <c r="D47" s="161" t="s">
        <v>8</v>
      </c>
      <c r="E47" s="161" t="s">
        <v>8</v>
      </c>
      <c r="F47" s="161" t="s">
        <v>8</v>
      </c>
      <c r="G47" s="161" t="s">
        <v>8</v>
      </c>
      <c r="H47" s="161" t="s">
        <v>8</v>
      </c>
      <c r="I47" s="161" t="s">
        <v>8</v>
      </c>
      <c r="J47" s="161" t="s">
        <v>8</v>
      </c>
      <c r="K47" s="161" t="s">
        <v>8</v>
      </c>
      <c r="L47" s="161" t="s">
        <v>8</v>
      </c>
      <c r="M47" s="161" t="s">
        <v>8</v>
      </c>
      <c r="N47" s="161" t="s">
        <v>8</v>
      </c>
      <c r="O47" s="86"/>
      <c r="P47" s="86"/>
      <c r="Q47" s="86"/>
      <c r="R47" s="86"/>
      <c r="S47" s="86"/>
      <c r="T47" s="86"/>
      <c r="U47" s="86"/>
      <c r="V47" s="86"/>
      <c r="W47" s="86"/>
      <c r="X47" s="86"/>
      <c r="Y47" s="86"/>
      <c r="Z47" s="86"/>
      <c r="AA47" s="86"/>
      <c r="AB47" s="86"/>
      <c r="AC47" s="86"/>
    </row>
    <row r="48" spans="1:29" s="87" customFormat="1" ht="11.1" customHeight="1">
      <c r="A48" s="69">
        <f>IF(B48&lt;&gt;"",COUNTA($B$20:B48),"")</f>
        <v>29</v>
      </c>
      <c r="B48" s="78" t="s">
        <v>92</v>
      </c>
      <c r="C48" s="161">
        <v>38052</v>
      </c>
      <c r="D48" s="161">
        <v>633</v>
      </c>
      <c r="E48" s="161">
        <v>12</v>
      </c>
      <c r="F48" s="161">
        <v>68</v>
      </c>
      <c r="G48" s="161">
        <v>2</v>
      </c>
      <c r="H48" s="161" t="s">
        <v>8</v>
      </c>
      <c r="I48" s="161" t="s">
        <v>8</v>
      </c>
      <c r="J48" s="161" t="s">
        <v>8</v>
      </c>
      <c r="K48" s="161" t="s">
        <v>8</v>
      </c>
      <c r="L48" s="161">
        <v>26</v>
      </c>
      <c r="M48" s="161">
        <v>37310</v>
      </c>
      <c r="N48" s="161" t="s">
        <v>8</v>
      </c>
      <c r="O48" s="86"/>
      <c r="P48" s="86"/>
      <c r="Q48" s="86"/>
      <c r="R48" s="86"/>
      <c r="S48" s="86"/>
      <c r="T48" s="86"/>
      <c r="U48" s="86"/>
      <c r="V48" s="86"/>
      <c r="W48" s="86"/>
      <c r="X48" s="86"/>
      <c r="Y48" s="86"/>
      <c r="Z48" s="86"/>
      <c r="AA48" s="86"/>
      <c r="AB48" s="86"/>
      <c r="AC48" s="86"/>
    </row>
    <row r="49" spans="1:29" s="87" customFormat="1" ht="11.1" customHeight="1">
      <c r="A49" s="69">
        <f>IF(B49&lt;&gt;"",COUNTA($B$20:B49),"")</f>
        <v>30</v>
      </c>
      <c r="B49" s="78" t="s">
        <v>74</v>
      </c>
      <c r="C49" s="161">
        <v>2</v>
      </c>
      <c r="D49" s="161" t="s">
        <v>8</v>
      </c>
      <c r="E49" s="161" t="s">
        <v>8</v>
      </c>
      <c r="F49" s="161" t="s">
        <v>8</v>
      </c>
      <c r="G49" s="161">
        <v>2</v>
      </c>
      <c r="H49" s="161" t="s">
        <v>8</v>
      </c>
      <c r="I49" s="161" t="s">
        <v>8</v>
      </c>
      <c r="J49" s="161" t="s">
        <v>8</v>
      </c>
      <c r="K49" s="161" t="s">
        <v>8</v>
      </c>
      <c r="L49" s="161" t="s">
        <v>8</v>
      </c>
      <c r="M49" s="161" t="s">
        <v>8</v>
      </c>
      <c r="N49" s="161" t="s">
        <v>8</v>
      </c>
      <c r="O49" s="86"/>
      <c r="P49" s="86"/>
      <c r="Q49" s="86"/>
      <c r="R49" s="86"/>
      <c r="S49" s="86"/>
      <c r="T49" s="86"/>
      <c r="U49" s="86"/>
      <c r="V49" s="86"/>
      <c r="W49" s="86"/>
      <c r="X49" s="86"/>
      <c r="Y49" s="86"/>
      <c r="Z49" s="86"/>
      <c r="AA49" s="86"/>
      <c r="AB49" s="86"/>
      <c r="AC49" s="86"/>
    </row>
    <row r="50" spans="1:29" s="71" customFormat="1" ht="19.149999999999999" customHeight="1">
      <c r="A50" s="70">
        <f>IF(B50&lt;&gt;"",COUNTA($B$20:B50),"")</f>
        <v>31</v>
      </c>
      <c r="B50" s="80" t="s">
        <v>93</v>
      </c>
      <c r="C50" s="162">
        <v>80483</v>
      </c>
      <c r="D50" s="162">
        <v>1821</v>
      </c>
      <c r="E50" s="162">
        <v>1225</v>
      </c>
      <c r="F50" s="162">
        <v>1580</v>
      </c>
      <c r="G50" s="162">
        <v>11</v>
      </c>
      <c r="H50" s="162">
        <v>1040</v>
      </c>
      <c r="I50" s="162" t="s">
        <v>8</v>
      </c>
      <c r="J50" s="162">
        <v>1040</v>
      </c>
      <c r="K50" s="162">
        <v>177</v>
      </c>
      <c r="L50" s="162">
        <v>4812</v>
      </c>
      <c r="M50" s="162">
        <v>58605</v>
      </c>
      <c r="N50" s="162">
        <v>11211</v>
      </c>
      <c r="O50" s="85"/>
      <c r="P50" s="85"/>
      <c r="Q50" s="85"/>
      <c r="R50" s="85"/>
      <c r="S50" s="85"/>
      <c r="T50" s="85"/>
      <c r="U50" s="85"/>
      <c r="V50" s="85"/>
      <c r="W50" s="85"/>
      <c r="X50" s="85"/>
      <c r="Y50" s="85"/>
      <c r="Z50" s="85"/>
      <c r="AA50" s="85"/>
      <c r="AB50" s="85"/>
      <c r="AC50" s="85"/>
    </row>
    <row r="51" spans="1:29" s="71" customFormat="1" ht="19.149999999999999" customHeight="1">
      <c r="A51" s="70">
        <f>IF(B51&lt;&gt;"",COUNTA($B$20:B51),"")</f>
        <v>32</v>
      </c>
      <c r="B51" s="80" t="s">
        <v>94</v>
      </c>
      <c r="C51" s="162">
        <v>492720</v>
      </c>
      <c r="D51" s="162">
        <v>4991</v>
      </c>
      <c r="E51" s="162">
        <v>17808</v>
      </c>
      <c r="F51" s="162">
        <v>4469</v>
      </c>
      <c r="G51" s="162">
        <v>2907</v>
      </c>
      <c r="H51" s="162">
        <v>238581</v>
      </c>
      <c r="I51" s="162">
        <v>163627</v>
      </c>
      <c r="J51" s="162">
        <v>74953</v>
      </c>
      <c r="K51" s="162">
        <v>2659</v>
      </c>
      <c r="L51" s="162">
        <v>9215</v>
      </c>
      <c r="M51" s="162">
        <v>89497</v>
      </c>
      <c r="N51" s="162">
        <v>122593</v>
      </c>
      <c r="O51" s="85"/>
      <c r="P51" s="85"/>
      <c r="Q51" s="85"/>
      <c r="R51" s="85"/>
      <c r="S51" s="85"/>
      <c r="T51" s="85"/>
      <c r="U51" s="85"/>
      <c r="V51" s="85"/>
      <c r="W51" s="85"/>
      <c r="X51" s="85"/>
      <c r="Y51" s="85"/>
      <c r="Z51" s="85"/>
      <c r="AA51" s="85"/>
      <c r="AB51" s="85"/>
      <c r="AC51" s="85"/>
    </row>
    <row r="52" spans="1:29" s="71" customFormat="1" ht="19.149999999999999" customHeight="1">
      <c r="A52" s="70">
        <f>IF(B52&lt;&gt;"",COUNTA($B$20:B52),"")</f>
        <v>33</v>
      </c>
      <c r="B52" s="80" t="s">
        <v>95</v>
      </c>
      <c r="C52" s="162">
        <v>27844</v>
      </c>
      <c r="D52" s="162">
        <v>-33214</v>
      </c>
      <c r="E52" s="162">
        <v>-4249</v>
      </c>
      <c r="F52" s="162">
        <v>-42883</v>
      </c>
      <c r="G52" s="162">
        <v>-7475</v>
      </c>
      <c r="H52" s="162">
        <v>-106221</v>
      </c>
      <c r="I52" s="162">
        <v>-46072</v>
      </c>
      <c r="J52" s="162">
        <v>-60149</v>
      </c>
      <c r="K52" s="162">
        <v>-11073</v>
      </c>
      <c r="L52" s="162">
        <v>-28715</v>
      </c>
      <c r="M52" s="162">
        <v>3748</v>
      </c>
      <c r="N52" s="162">
        <v>257925</v>
      </c>
      <c r="O52" s="85"/>
      <c r="P52" s="85"/>
      <c r="Q52" s="85"/>
      <c r="R52" s="85"/>
      <c r="S52" s="85"/>
      <c r="T52" s="85"/>
      <c r="U52" s="85"/>
      <c r="V52" s="85"/>
      <c r="W52" s="85"/>
      <c r="X52" s="85"/>
      <c r="Y52" s="85"/>
      <c r="Z52" s="85"/>
      <c r="AA52" s="85"/>
      <c r="AB52" s="85"/>
      <c r="AC52" s="85"/>
    </row>
    <row r="53" spans="1:29" s="87" customFormat="1" ht="24.95" customHeight="1">
      <c r="A53" s="69">
        <f>IF(B53&lt;&gt;"",COUNTA($B$20:B53),"")</f>
        <v>34</v>
      </c>
      <c r="B53" s="81" t="s">
        <v>96</v>
      </c>
      <c r="C53" s="163">
        <v>26469</v>
      </c>
      <c r="D53" s="163">
        <v>-33159</v>
      </c>
      <c r="E53" s="163">
        <v>-2374</v>
      </c>
      <c r="F53" s="163">
        <v>-37110</v>
      </c>
      <c r="G53" s="163">
        <v>-7274</v>
      </c>
      <c r="H53" s="163">
        <v>-106202</v>
      </c>
      <c r="I53" s="163">
        <v>-46072</v>
      </c>
      <c r="J53" s="163">
        <v>-60130</v>
      </c>
      <c r="K53" s="163">
        <v>-11195</v>
      </c>
      <c r="L53" s="163">
        <v>-21005</v>
      </c>
      <c r="M53" s="163">
        <v>-1927</v>
      </c>
      <c r="N53" s="163">
        <v>246714</v>
      </c>
      <c r="O53" s="86"/>
      <c r="P53" s="86"/>
      <c r="Q53" s="86"/>
      <c r="R53" s="86"/>
      <c r="S53" s="86"/>
      <c r="T53" s="86"/>
      <c r="U53" s="86"/>
      <c r="V53" s="86"/>
      <c r="W53" s="86"/>
      <c r="X53" s="86"/>
      <c r="Y53" s="86"/>
      <c r="Z53" s="86"/>
      <c r="AA53" s="86"/>
      <c r="AB53" s="86"/>
      <c r="AC53" s="86"/>
    </row>
    <row r="54" spans="1:29" s="87" customFormat="1" ht="15" customHeight="1">
      <c r="A54" s="69">
        <f>IF(B54&lt;&gt;"",COUNTA($B$20:B54),"")</f>
        <v>35</v>
      </c>
      <c r="B54" s="78" t="s">
        <v>97</v>
      </c>
      <c r="C54" s="161">
        <v>10000</v>
      </c>
      <c r="D54" s="161" t="s">
        <v>8</v>
      </c>
      <c r="E54" s="161" t="s">
        <v>8</v>
      </c>
      <c r="F54" s="161" t="s">
        <v>8</v>
      </c>
      <c r="G54" s="161" t="s">
        <v>8</v>
      </c>
      <c r="H54" s="161" t="s">
        <v>8</v>
      </c>
      <c r="I54" s="161" t="s">
        <v>8</v>
      </c>
      <c r="J54" s="161" t="s">
        <v>8</v>
      </c>
      <c r="K54" s="161" t="s">
        <v>8</v>
      </c>
      <c r="L54" s="161" t="s">
        <v>8</v>
      </c>
      <c r="M54" s="161" t="s">
        <v>8</v>
      </c>
      <c r="N54" s="161">
        <v>10000</v>
      </c>
      <c r="O54" s="86"/>
      <c r="P54" s="86"/>
      <c r="Q54" s="86"/>
      <c r="R54" s="86"/>
      <c r="S54" s="86"/>
      <c r="T54" s="86"/>
      <c r="U54" s="86"/>
      <c r="V54" s="86"/>
      <c r="W54" s="86"/>
      <c r="X54" s="86"/>
      <c r="Y54" s="86"/>
      <c r="Z54" s="86"/>
      <c r="AA54" s="86"/>
      <c r="AB54" s="86"/>
      <c r="AC54" s="86"/>
    </row>
    <row r="55" spans="1:29" ht="11.1" customHeight="1">
      <c r="A55" s="69">
        <f>IF(B55&lt;&gt;"",COUNTA($B$20:B55),"")</f>
        <v>36</v>
      </c>
      <c r="B55" s="78" t="s">
        <v>98</v>
      </c>
      <c r="C55" s="161">
        <v>5445</v>
      </c>
      <c r="D55" s="161" t="s">
        <v>8</v>
      </c>
      <c r="E55" s="161" t="s">
        <v>8</v>
      </c>
      <c r="F55" s="161" t="s">
        <v>8</v>
      </c>
      <c r="G55" s="161" t="s">
        <v>8</v>
      </c>
      <c r="H55" s="161" t="s">
        <v>8</v>
      </c>
      <c r="I55" s="161" t="s">
        <v>8</v>
      </c>
      <c r="J55" s="161" t="s">
        <v>8</v>
      </c>
      <c r="K55" s="161" t="s">
        <v>8</v>
      </c>
      <c r="L55" s="161" t="s">
        <v>8</v>
      </c>
      <c r="M55" s="161" t="s">
        <v>8</v>
      </c>
      <c r="N55" s="161">
        <v>5445</v>
      </c>
    </row>
    <row r="56" spans="1:29" s="74" customFormat="1" ht="20.100000000000001" customHeight="1">
      <c r="A56" s="69" t="str">
        <f>IF(B56&lt;&gt;"",COUNTA($B$20:B56),"")</f>
        <v/>
      </c>
      <c r="B56" s="78"/>
      <c r="C56" s="229" t="s">
        <v>53</v>
      </c>
      <c r="D56" s="230"/>
      <c r="E56" s="230"/>
      <c r="F56" s="230"/>
      <c r="G56" s="230"/>
      <c r="H56" s="230" t="s">
        <v>53</v>
      </c>
      <c r="I56" s="230"/>
      <c r="J56" s="230"/>
      <c r="K56" s="230"/>
      <c r="L56" s="230"/>
      <c r="M56" s="230"/>
      <c r="N56" s="230"/>
    </row>
    <row r="57" spans="1:29" s="71" customFormat="1" ht="11.1" customHeight="1">
      <c r="A57" s="69">
        <f>IF(B57&lt;&gt;"",COUNTA($B$20:B57),"")</f>
        <v>37</v>
      </c>
      <c r="B57" s="78" t="s">
        <v>70</v>
      </c>
      <c r="C57" s="164">
        <v>319.16000000000003</v>
      </c>
      <c r="D57" s="164">
        <v>83.52</v>
      </c>
      <c r="E57" s="164">
        <v>45.87</v>
      </c>
      <c r="F57" s="164">
        <v>21.31</v>
      </c>
      <c r="G57" s="164">
        <v>16.07</v>
      </c>
      <c r="H57" s="164">
        <v>67.39</v>
      </c>
      <c r="I57" s="164">
        <v>32.18</v>
      </c>
      <c r="J57" s="164">
        <v>35.22</v>
      </c>
      <c r="K57" s="164">
        <v>28.68</v>
      </c>
      <c r="L57" s="164">
        <v>39.17</v>
      </c>
      <c r="M57" s="164">
        <v>17.16</v>
      </c>
      <c r="N57" s="164" t="s">
        <v>8</v>
      </c>
      <c r="O57" s="85"/>
      <c r="P57" s="85"/>
      <c r="Q57" s="85"/>
      <c r="R57" s="85"/>
      <c r="S57" s="85"/>
      <c r="T57" s="85"/>
      <c r="U57" s="85"/>
      <c r="V57" s="85"/>
      <c r="W57" s="85"/>
      <c r="X57" s="85"/>
      <c r="Y57" s="85"/>
      <c r="Z57" s="85"/>
      <c r="AA57" s="85"/>
      <c r="AB57" s="85"/>
      <c r="AC57" s="85"/>
    </row>
    <row r="58" spans="1:29" s="71" customFormat="1" ht="11.1" customHeight="1">
      <c r="A58" s="69">
        <f>IF(B58&lt;&gt;"",COUNTA($B$20:B58),"")</f>
        <v>38</v>
      </c>
      <c r="B58" s="78" t="s">
        <v>71</v>
      </c>
      <c r="C58" s="164">
        <v>285.35000000000002</v>
      </c>
      <c r="D58" s="164">
        <v>39.049999999999997</v>
      </c>
      <c r="E58" s="164">
        <v>19.850000000000001</v>
      </c>
      <c r="F58" s="164">
        <v>114.95</v>
      </c>
      <c r="G58" s="164">
        <v>8.36</v>
      </c>
      <c r="H58" s="164">
        <v>65.44</v>
      </c>
      <c r="I58" s="164">
        <v>62.98</v>
      </c>
      <c r="J58" s="164">
        <v>2.4700000000000002</v>
      </c>
      <c r="K58" s="164">
        <v>4.18</v>
      </c>
      <c r="L58" s="164">
        <v>30.44</v>
      </c>
      <c r="M58" s="164">
        <v>3.08</v>
      </c>
      <c r="N58" s="164" t="s">
        <v>8</v>
      </c>
      <c r="O58" s="85"/>
      <c r="P58" s="85"/>
      <c r="Q58" s="85"/>
      <c r="R58" s="85"/>
      <c r="S58" s="85"/>
      <c r="T58" s="85"/>
      <c r="U58" s="85"/>
      <c r="V58" s="85"/>
      <c r="W58" s="85"/>
      <c r="X58" s="85"/>
      <c r="Y58" s="85"/>
      <c r="Z58" s="85"/>
      <c r="AA58" s="85"/>
      <c r="AB58" s="85"/>
      <c r="AC58" s="85"/>
    </row>
    <row r="59" spans="1:29" s="71" customFormat="1" ht="21.6" customHeight="1">
      <c r="A59" s="69">
        <f>IF(B59&lt;&gt;"",COUNTA($B$20:B59),"")</f>
        <v>39</v>
      </c>
      <c r="B59" s="79" t="s">
        <v>628</v>
      </c>
      <c r="C59" s="164">
        <v>821.95</v>
      </c>
      <c r="D59" s="164" t="s">
        <v>8</v>
      </c>
      <c r="E59" s="164" t="s">
        <v>8</v>
      </c>
      <c r="F59" s="164" t="s">
        <v>8</v>
      </c>
      <c r="G59" s="164" t="s">
        <v>8</v>
      </c>
      <c r="H59" s="164">
        <v>821.95</v>
      </c>
      <c r="I59" s="164">
        <v>682.07</v>
      </c>
      <c r="J59" s="164">
        <v>139.88</v>
      </c>
      <c r="K59" s="164" t="s">
        <v>8</v>
      </c>
      <c r="L59" s="164" t="s">
        <v>8</v>
      </c>
      <c r="M59" s="164" t="s">
        <v>8</v>
      </c>
      <c r="N59" s="164" t="s">
        <v>8</v>
      </c>
      <c r="O59" s="85"/>
      <c r="P59" s="85"/>
      <c r="Q59" s="85"/>
      <c r="R59" s="85"/>
      <c r="S59" s="85"/>
      <c r="T59" s="85"/>
      <c r="U59" s="85"/>
      <c r="V59" s="85"/>
      <c r="W59" s="85"/>
      <c r="X59" s="85"/>
      <c r="Y59" s="85"/>
      <c r="Z59" s="85"/>
      <c r="AA59" s="85"/>
      <c r="AB59" s="85"/>
      <c r="AC59" s="85"/>
    </row>
    <row r="60" spans="1:29" s="71" customFormat="1" ht="11.1" customHeight="1">
      <c r="A60" s="69">
        <f>IF(B60&lt;&gt;"",COUNTA($B$20:B60),"")</f>
        <v>40</v>
      </c>
      <c r="B60" s="78" t="s">
        <v>72</v>
      </c>
      <c r="C60" s="164">
        <v>7.22</v>
      </c>
      <c r="D60" s="164" t="s">
        <v>8</v>
      </c>
      <c r="E60" s="164" t="s">
        <v>8</v>
      </c>
      <c r="F60" s="164" t="s">
        <v>8</v>
      </c>
      <c r="G60" s="164" t="s">
        <v>8</v>
      </c>
      <c r="H60" s="164" t="s">
        <v>8</v>
      </c>
      <c r="I60" s="164" t="s">
        <v>8</v>
      </c>
      <c r="J60" s="164" t="s">
        <v>8</v>
      </c>
      <c r="K60" s="164" t="s">
        <v>8</v>
      </c>
      <c r="L60" s="164" t="s">
        <v>8</v>
      </c>
      <c r="M60" s="164" t="s">
        <v>8</v>
      </c>
      <c r="N60" s="164">
        <v>7.22</v>
      </c>
      <c r="O60" s="85"/>
      <c r="P60" s="85"/>
      <c r="Q60" s="85"/>
      <c r="R60" s="85"/>
      <c r="S60" s="85"/>
      <c r="T60" s="85"/>
      <c r="U60" s="85"/>
      <c r="V60" s="85"/>
      <c r="W60" s="85"/>
      <c r="X60" s="85"/>
      <c r="Y60" s="85"/>
      <c r="Z60" s="85"/>
      <c r="AA60" s="85"/>
      <c r="AB60" s="85"/>
      <c r="AC60" s="85"/>
    </row>
    <row r="61" spans="1:29" s="71" customFormat="1" ht="11.1" customHeight="1">
      <c r="A61" s="69">
        <f>IF(B61&lt;&gt;"",COUNTA($B$20:B61),"")</f>
        <v>41</v>
      </c>
      <c r="B61" s="78" t="s">
        <v>73</v>
      </c>
      <c r="C61" s="164">
        <v>738.53</v>
      </c>
      <c r="D61" s="164">
        <v>17.260000000000002</v>
      </c>
      <c r="E61" s="164">
        <v>7.65</v>
      </c>
      <c r="F61" s="164">
        <v>27.49</v>
      </c>
      <c r="G61" s="164">
        <v>15.04</v>
      </c>
      <c r="H61" s="164">
        <v>515.65</v>
      </c>
      <c r="I61" s="164">
        <v>31.01</v>
      </c>
      <c r="J61" s="164">
        <v>484.64</v>
      </c>
      <c r="K61" s="164">
        <v>19.77</v>
      </c>
      <c r="L61" s="164">
        <v>28.57</v>
      </c>
      <c r="M61" s="164">
        <v>106.11</v>
      </c>
      <c r="N61" s="164">
        <v>0.98</v>
      </c>
      <c r="O61" s="85"/>
      <c r="P61" s="85"/>
      <c r="Q61" s="85"/>
      <c r="R61" s="85"/>
      <c r="S61" s="85"/>
      <c r="T61" s="85"/>
      <c r="U61" s="85"/>
      <c r="V61" s="85"/>
      <c r="W61" s="85"/>
      <c r="X61" s="85"/>
      <c r="Y61" s="85"/>
      <c r="Z61" s="85"/>
      <c r="AA61" s="85"/>
      <c r="AB61" s="85"/>
      <c r="AC61" s="85"/>
    </row>
    <row r="62" spans="1:29" s="71" customFormat="1" ht="11.1" customHeight="1">
      <c r="A62" s="69">
        <f>IF(B62&lt;&gt;"",COUNTA($B$20:B62),"")</f>
        <v>42</v>
      </c>
      <c r="B62" s="78" t="s">
        <v>74</v>
      </c>
      <c r="C62" s="164">
        <v>687.58</v>
      </c>
      <c r="D62" s="164">
        <v>0.01</v>
      </c>
      <c r="E62" s="164">
        <v>0.42</v>
      </c>
      <c r="F62" s="164">
        <v>9.82</v>
      </c>
      <c r="G62" s="164">
        <v>0.33</v>
      </c>
      <c r="H62" s="164">
        <v>147.55000000000001</v>
      </c>
      <c r="I62" s="164">
        <v>1.2</v>
      </c>
      <c r="J62" s="164">
        <v>146.35</v>
      </c>
      <c r="K62" s="164" t="s">
        <v>8</v>
      </c>
      <c r="L62" s="164">
        <v>0.39</v>
      </c>
      <c r="M62" s="164">
        <v>0.04</v>
      </c>
      <c r="N62" s="164">
        <v>529.02</v>
      </c>
      <c r="O62" s="85"/>
      <c r="P62" s="85"/>
      <c r="Q62" s="85"/>
      <c r="R62" s="85"/>
      <c r="S62" s="85"/>
      <c r="T62" s="85"/>
      <c r="U62" s="85"/>
      <c r="V62" s="85"/>
      <c r="W62" s="85"/>
      <c r="X62" s="85"/>
      <c r="Y62" s="85"/>
      <c r="Z62" s="85"/>
      <c r="AA62" s="85"/>
      <c r="AB62" s="85"/>
      <c r="AC62" s="85"/>
    </row>
    <row r="63" spans="1:29" s="71" customFormat="1" ht="19.149999999999999" customHeight="1">
      <c r="A63" s="70">
        <f>IF(B63&lt;&gt;"",COUNTA($B$20:B63),"")</f>
        <v>43</v>
      </c>
      <c r="B63" s="80" t="s">
        <v>75</v>
      </c>
      <c r="C63" s="165">
        <v>1484.63</v>
      </c>
      <c r="D63" s="165">
        <v>139.81</v>
      </c>
      <c r="E63" s="165">
        <v>72.959999999999994</v>
      </c>
      <c r="F63" s="165">
        <v>153.93</v>
      </c>
      <c r="G63" s="165">
        <v>39.14</v>
      </c>
      <c r="H63" s="165">
        <v>1322.89</v>
      </c>
      <c r="I63" s="165">
        <v>807.03</v>
      </c>
      <c r="J63" s="165">
        <v>515.86</v>
      </c>
      <c r="K63" s="165">
        <v>52.63</v>
      </c>
      <c r="L63" s="165">
        <v>97.78</v>
      </c>
      <c r="M63" s="165">
        <v>126.3</v>
      </c>
      <c r="N63" s="165">
        <v>-520.82000000000005</v>
      </c>
      <c r="O63" s="85"/>
      <c r="P63" s="85"/>
      <c r="Q63" s="85"/>
      <c r="R63" s="85"/>
      <c r="S63" s="85"/>
      <c r="T63" s="85"/>
      <c r="U63" s="85"/>
      <c r="V63" s="85"/>
      <c r="W63" s="85"/>
      <c r="X63" s="85"/>
      <c r="Y63" s="85"/>
      <c r="Z63" s="85"/>
      <c r="AA63" s="85"/>
      <c r="AB63" s="85"/>
      <c r="AC63" s="85"/>
    </row>
    <row r="64" spans="1:29" s="71" customFormat="1" ht="21.6" customHeight="1">
      <c r="A64" s="69">
        <f>IF(B64&lt;&gt;"",COUNTA($B$20:B64),"")</f>
        <v>44</v>
      </c>
      <c r="B64" s="79" t="s">
        <v>76</v>
      </c>
      <c r="C64" s="164">
        <v>287.12</v>
      </c>
      <c r="D64" s="164">
        <v>7.22</v>
      </c>
      <c r="E64" s="164">
        <v>9.6</v>
      </c>
      <c r="F64" s="164">
        <v>27.77</v>
      </c>
      <c r="G64" s="164">
        <v>0.83</v>
      </c>
      <c r="H64" s="164">
        <v>4.08</v>
      </c>
      <c r="I64" s="164" t="s">
        <v>8</v>
      </c>
      <c r="J64" s="164">
        <v>4.08</v>
      </c>
      <c r="K64" s="164">
        <v>0.21</v>
      </c>
      <c r="L64" s="164">
        <v>36.67</v>
      </c>
      <c r="M64" s="164">
        <v>200.75</v>
      </c>
      <c r="N64" s="164" t="s">
        <v>8</v>
      </c>
      <c r="O64" s="85"/>
      <c r="P64" s="85"/>
      <c r="Q64" s="85"/>
      <c r="R64" s="85"/>
      <c r="S64" s="85"/>
      <c r="T64" s="85"/>
      <c r="U64" s="85"/>
      <c r="V64" s="85"/>
      <c r="W64" s="85"/>
      <c r="X64" s="85"/>
      <c r="Y64" s="85"/>
      <c r="Z64" s="85"/>
      <c r="AA64" s="85"/>
      <c r="AB64" s="85"/>
      <c r="AC64" s="85"/>
    </row>
    <row r="65" spans="1:29" s="71" customFormat="1" ht="11.1" customHeight="1">
      <c r="A65" s="69">
        <f>IF(B65&lt;&gt;"",COUNTA($B$20:B65),"")</f>
        <v>45</v>
      </c>
      <c r="B65" s="78" t="s">
        <v>77</v>
      </c>
      <c r="C65" s="164">
        <v>64.150000000000006</v>
      </c>
      <c r="D65" s="164">
        <v>7.18</v>
      </c>
      <c r="E65" s="164">
        <v>3.13</v>
      </c>
      <c r="F65" s="164">
        <v>20.48</v>
      </c>
      <c r="G65" s="164">
        <v>0.26</v>
      </c>
      <c r="H65" s="164" t="s">
        <v>8</v>
      </c>
      <c r="I65" s="164" t="s">
        <v>8</v>
      </c>
      <c r="J65" s="164" t="s">
        <v>8</v>
      </c>
      <c r="K65" s="164" t="s">
        <v>8</v>
      </c>
      <c r="L65" s="164">
        <v>33.1</v>
      </c>
      <c r="M65" s="164" t="s">
        <v>8</v>
      </c>
      <c r="N65" s="164" t="s">
        <v>8</v>
      </c>
      <c r="O65" s="85"/>
      <c r="P65" s="85"/>
      <c r="Q65" s="85"/>
      <c r="R65" s="85"/>
      <c r="S65" s="85"/>
      <c r="T65" s="85"/>
      <c r="U65" s="85"/>
      <c r="V65" s="85"/>
      <c r="W65" s="85"/>
      <c r="X65" s="85"/>
      <c r="Y65" s="85"/>
      <c r="Z65" s="85"/>
      <c r="AA65" s="85"/>
      <c r="AB65" s="85"/>
      <c r="AC65" s="85"/>
    </row>
    <row r="66" spans="1:29" s="71" customFormat="1" ht="11.1" customHeight="1">
      <c r="A66" s="69">
        <f>IF(B66&lt;&gt;"",COUNTA($B$20:B66),"")</f>
        <v>46</v>
      </c>
      <c r="B66" s="78" t="s">
        <v>78</v>
      </c>
      <c r="C66" s="164" t="s">
        <v>8</v>
      </c>
      <c r="D66" s="164" t="s">
        <v>8</v>
      </c>
      <c r="E66" s="164" t="s">
        <v>8</v>
      </c>
      <c r="F66" s="164" t="s">
        <v>8</v>
      </c>
      <c r="G66" s="164" t="s">
        <v>8</v>
      </c>
      <c r="H66" s="164" t="s">
        <v>8</v>
      </c>
      <c r="I66" s="164" t="s">
        <v>8</v>
      </c>
      <c r="J66" s="164" t="s">
        <v>8</v>
      </c>
      <c r="K66" s="164" t="s">
        <v>8</v>
      </c>
      <c r="L66" s="164" t="s">
        <v>8</v>
      </c>
      <c r="M66" s="164" t="s">
        <v>8</v>
      </c>
      <c r="N66" s="164" t="s">
        <v>8</v>
      </c>
      <c r="O66" s="85"/>
      <c r="P66" s="85"/>
      <c r="Q66" s="85"/>
      <c r="R66" s="85"/>
      <c r="S66" s="85"/>
      <c r="T66" s="85"/>
      <c r="U66" s="85"/>
      <c r="V66" s="85"/>
      <c r="W66" s="85"/>
      <c r="X66" s="85"/>
      <c r="Y66" s="85"/>
      <c r="Z66" s="85"/>
      <c r="AA66" s="85"/>
      <c r="AB66" s="85"/>
      <c r="AC66" s="85"/>
    </row>
    <row r="67" spans="1:29" s="71" customFormat="1" ht="11.1" customHeight="1">
      <c r="A67" s="69">
        <f>IF(B67&lt;&gt;"",COUNTA($B$20:B67),"")</f>
        <v>47</v>
      </c>
      <c r="B67" s="78" t="s">
        <v>79</v>
      </c>
      <c r="C67" s="164">
        <v>17.329999999999998</v>
      </c>
      <c r="D67" s="164" t="s">
        <v>8</v>
      </c>
      <c r="E67" s="164">
        <v>2.33</v>
      </c>
      <c r="F67" s="164">
        <v>0.53</v>
      </c>
      <c r="G67" s="164" t="s">
        <v>8</v>
      </c>
      <c r="H67" s="164" t="s">
        <v>8</v>
      </c>
      <c r="I67" s="164" t="s">
        <v>8</v>
      </c>
      <c r="J67" s="164" t="s">
        <v>8</v>
      </c>
      <c r="K67" s="164" t="s">
        <v>8</v>
      </c>
      <c r="L67" s="164">
        <v>11.52</v>
      </c>
      <c r="M67" s="164">
        <v>2.95</v>
      </c>
      <c r="N67" s="164" t="s">
        <v>8</v>
      </c>
      <c r="O67" s="85"/>
      <c r="P67" s="85"/>
      <c r="Q67" s="85"/>
      <c r="R67" s="85"/>
      <c r="S67" s="85"/>
      <c r="T67" s="85"/>
      <c r="U67" s="85"/>
      <c r="V67" s="85"/>
      <c r="W67" s="85"/>
      <c r="X67" s="85"/>
      <c r="Y67" s="85"/>
      <c r="Z67" s="85"/>
      <c r="AA67" s="85"/>
      <c r="AB67" s="85"/>
      <c r="AC67" s="85"/>
    </row>
    <row r="68" spans="1:29" s="71" customFormat="1" ht="11.1" customHeight="1">
      <c r="A68" s="69">
        <f>IF(B68&lt;&gt;"",COUNTA($B$20:B68),"")</f>
        <v>48</v>
      </c>
      <c r="B68" s="78" t="s">
        <v>74</v>
      </c>
      <c r="C68" s="164">
        <v>0.01</v>
      </c>
      <c r="D68" s="164" t="s">
        <v>8</v>
      </c>
      <c r="E68" s="164" t="s">
        <v>8</v>
      </c>
      <c r="F68" s="164" t="s">
        <v>8</v>
      </c>
      <c r="G68" s="164">
        <v>0.01</v>
      </c>
      <c r="H68" s="164" t="s">
        <v>8</v>
      </c>
      <c r="I68" s="164" t="s">
        <v>8</v>
      </c>
      <c r="J68" s="164" t="s">
        <v>8</v>
      </c>
      <c r="K68" s="164" t="s">
        <v>8</v>
      </c>
      <c r="L68" s="164" t="s">
        <v>8</v>
      </c>
      <c r="M68" s="164" t="s">
        <v>8</v>
      </c>
      <c r="N68" s="164" t="s">
        <v>8</v>
      </c>
      <c r="O68" s="85"/>
      <c r="P68" s="85"/>
      <c r="Q68" s="85"/>
      <c r="R68" s="85"/>
      <c r="S68" s="85"/>
      <c r="T68" s="85"/>
      <c r="U68" s="85"/>
      <c r="V68" s="85"/>
      <c r="W68" s="85"/>
      <c r="X68" s="85"/>
      <c r="Y68" s="85"/>
      <c r="Z68" s="85"/>
      <c r="AA68" s="85"/>
      <c r="AB68" s="85"/>
      <c r="AC68" s="85"/>
    </row>
    <row r="69" spans="1:29" s="71" customFormat="1" ht="19.149999999999999" customHeight="1">
      <c r="A69" s="70">
        <f>IF(B69&lt;&gt;"",COUNTA($B$20:B69),"")</f>
        <v>49</v>
      </c>
      <c r="B69" s="80" t="s">
        <v>80</v>
      </c>
      <c r="C69" s="165">
        <v>304.45</v>
      </c>
      <c r="D69" s="165">
        <v>7.22</v>
      </c>
      <c r="E69" s="165">
        <v>11.93</v>
      </c>
      <c r="F69" s="165">
        <v>28.3</v>
      </c>
      <c r="G69" s="165">
        <v>0.82</v>
      </c>
      <c r="H69" s="165">
        <v>4.08</v>
      </c>
      <c r="I69" s="165" t="s">
        <v>8</v>
      </c>
      <c r="J69" s="165">
        <v>4.08</v>
      </c>
      <c r="K69" s="165">
        <v>0.21</v>
      </c>
      <c r="L69" s="165">
        <v>48.19</v>
      </c>
      <c r="M69" s="165">
        <v>203.7</v>
      </c>
      <c r="N69" s="165" t="s">
        <v>8</v>
      </c>
      <c r="O69" s="85"/>
      <c r="P69" s="85"/>
      <c r="Q69" s="85"/>
      <c r="R69" s="85"/>
      <c r="S69" s="85"/>
      <c r="T69" s="85"/>
      <c r="U69" s="85"/>
      <c r="V69" s="85"/>
      <c r="W69" s="85"/>
      <c r="X69" s="85"/>
      <c r="Y69" s="85"/>
      <c r="Z69" s="85"/>
      <c r="AA69" s="85"/>
      <c r="AB69" s="85"/>
      <c r="AC69" s="85"/>
    </row>
    <row r="70" spans="1:29" s="71" customFormat="1" ht="19.149999999999999" customHeight="1">
      <c r="A70" s="70">
        <f>IF(B70&lt;&gt;"",COUNTA($B$20:B70),"")</f>
        <v>50</v>
      </c>
      <c r="B70" s="80" t="s">
        <v>81</v>
      </c>
      <c r="C70" s="165">
        <v>1789.07</v>
      </c>
      <c r="D70" s="165">
        <v>147.03</v>
      </c>
      <c r="E70" s="165">
        <v>84.88</v>
      </c>
      <c r="F70" s="165">
        <v>182.24</v>
      </c>
      <c r="G70" s="165">
        <v>39.96</v>
      </c>
      <c r="H70" s="165">
        <v>1326.97</v>
      </c>
      <c r="I70" s="165">
        <v>807.03</v>
      </c>
      <c r="J70" s="165">
        <v>519.94000000000005</v>
      </c>
      <c r="K70" s="165">
        <v>52.85</v>
      </c>
      <c r="L70" s="165">
        <v>145.97</v>
      </c>
      <c r="M70" s="165">
        <v>330</v>
      </c>
      <c r="N70" s="165">
        <v>-520.82000000000005</v>
      </c>
      <c r="O70" s="85"/>
      <c r="P70" s="85"/>
      <c r="Q70" s="85"/>
      <c r="R70" s="85"/>
      <c r="S70" s="85"/>
      <c r="T70" s="85"/>
      <c r="U70" s="85"/>
      <c r="V70" s="85"/>
      <c r="W70" s="85"/>
      <c r="X70" s="85"/>
      <c r="Y70" s="85"/>
      <c r="Z70" s="85"/>
      <c r="AA70" s="85"/>
      <c r="AB70" s="85"/>
      <c r="AC70" s="85"/>
    </row>
    <row r="71" spans="1:29" s="71" customFormat="1" ht="11.1" customHeight="1">
      <c r="A71" s="69">
        <f>IF(B71&lt;&gt;"",COUNTA($B$20:B71),"")</f>
        <v>51</v>
      </c>
      <c r="B71" s="78" t="s">
        <v>82</v>
      </c>
      <c r="C71" s="164" t="s">
        <v>8</v>
      </c>
      <c r="D71" s="164" t="s">
        <v>8</v>
      </c>
      <c r="E71" s="164" t="s">
        <v>8</v>
      </c>
      <c r="F71" s="164" t="s">
        <v>8</v>
      </c>
      <c r="G71" s="164" t="s">
        <v>8</v>
      </c>
      <c r="H71" s="164" t="s">
        <v>8</v>
      </c>
      <c r="I71" s="164" t="s">
        <v>8</v>
      </c>
      <c r="J71" s="164" t="s">
        <v>8</v>
      </c>
      <c r="K71" s="164" t="s">
        <v>8</v>
      </c>
      <c r="L71" s="164" t="s">
        <v>8</v>
      </c>
      <c r="M71" s="164" t="s">
        <v>8</v>
      </c>
      <c r="N71" s="164" t="s">
        <v>8</v>
      </c>
      <c r="O71" s="85"/>
      <c r="P71" s="85"/>
      <c r="Q71" s="85"/>
      <c r="R71" s="85"/>
      <c r="S71" s="85"/>
      <c r="T71" s="85"/>
      <c r="U71" s="85"/>
      <c r="V71" s="85"/>
      <c r="W71" s="85"/>
      <c r="X71" s="85"/>
      <c r="Y71" s="85"/>
      <c r="Z71" s="85"/>
      <c r="AA71" s="85"/>
      <c r="AB71" s="85"/>
      <c r="AC71" s="85"/>
    </row>
    <row r="72" spans="1:29" s="71" customFormat="1" ht="11.1" customHeight="1">
      <c r="A72" s="69">
        <f>IF(B72&lt;&gt;"",COUNTA($B$20:B72),"")</f>
        <v>52</v>
      </c>
      <c r="B72" s="78" t="s">
        <v>83</v>
      </c>
      <c r="C72" s="164" t="s">
        <v>8</v>
      </c>
      <c r="D72" s="164" t="s">
        <v>8</v>
      </c>
      <c r="E72" s="164" t="s">
        <v>8</v>
      </c>
      <c r="F72" s="164" t="s">
        <v>8</v>
      </c>
      <c r="G72" s="164" t="s">
        <v>8</v>
      </c>
      <c r="H72" s="164" t="s">
        <v>8</v>
      </c>
      <c r="I72" s="164" t="s">
        <v>8</v>
      </c>
      <c r="J72" s="164" t="s">
        <v>8</v>
      </c>
      <c r="K72" s="164" t="s">
        <v>8</v>
      </c>
      <c r="L72" s="164" t="s">
        <v>8</v>
      </c>
      <c r="M72" s="164" t="s">
        <v>8</v>
      </c>
      <c r="N72" s="164" t="s">
        <v>8</v>
      </c>
      <c r="O72" s="85"/>
      <c r="P72" s="85"/>
      <c r="Q72" s="85"/>
      <c r="R72" s="85"/>
      <c r="S72" s="85"/>
      <c r="T72" s="85"/>
      <c r="U72" s="85"/>
      <c r="V72" s="85"/>
      <c r="W72" s="85"/>
      <c r="X72" s="85"/>
      <c r="Y72" s="85"/>
      <c r="Z72" s="85"/>
      <c r="AA72" s="85"/>
      <c r="AB72" s="85"/>
      <c r="AC72" s="85"/>
    </row>
    <row r="73" spans="1:29" s="71" customFormat="1" ht="11.1" customHeight="1">
      <c r="A73" s="69">
        <f>IF(B73&lt;&gt;"",COUNTA($B$20:B73),"")</f>
        <v>53</v>
      </c>
      <c r="B73" s="78" t="s">
        <v>99</v>
      </c>
      <c r="C73" s="164" t="s">
        <v>8</v>
      </c>
      <c r="D73" s="164" t="s">
        <v>8</v>
      </c>
      <c r="E73" s="164" t="s">
        <v>8</v>
      </c>
      <c r="F73" s="164" t="s">
        <v>8</v>
      </c>
      <c r="G73" s="164" t="s">
        <v>8</v>
      </c>
      <c r="H73" s="164" t="s">
        <v>8</v>
      </c>
      <c r="I73" s="164" t="s">
        <v>8</v>
      </c>
      <c r="J73" s="164" t="s">
        <v>8</v>
      </c>
      <c r="K73" s="164" t="s">
        <v>8</v>
      </c>
      <c r="L73" s="164" t="s">
        <v>8</v>
      </c>
      <c r="M73" s="164" t="s">
        <v>8</v>
      </c>
      <c r="N73" s="164" t="s">
        <v>8</v>
      </c>
      <c r="O73" s="85"/>
      <c r="P73" s="85"/>
      <c r="Q73" s="85"/>
      <c r="R73" s="85"/>
      <c r="S73" s="85"/>
      <c r="T73" s="85"/>
      <c r="U73" s="85"/>
      <c r="V73" s="85"/>
      <c r="W73" s="85"/>
      <c r="X73" s="85"/>
      <c r="Y73" s="85"/>
      <c r="Z73" s="85"/>
      <c r="AA73" s="85"/>
      <c r="AB73" s="85"/>
      <c r="AC73" s="85"/>
    </row>
    <row r="74" spans="1:29" s="71" customFormat="1" ht="11.1" customHeight="1">
      <c r="A74" s="69">
        <f>IF(B74&lt;&gt;"",COUNTA($B$20:B74),"")</f>
        <v>54</v>
      </c>
      <c r="B74" s="78" t="s">
        <v>100</v>
      </c>
      <c r="C74" s="164" t="s">
        <v>8</v>
      </c>
      <c r="D74" s="164" t="s">
        <v>8</v>
      </c>
      <c r="E74" s="164" t="s">
        <v>8</v>
      </c>
      <c r="F74" s="164" t="s">
        <v>8</v>
      </c>
      <c r="G74" s="164" t="s">
        <v>8</v>
      </c>
      <c r="H74" s="164" t="s">
        <v>8</v>
      </c>
      <c r="I74" s="164" t="s">
        <v>8</v>
      </c>
      <c r="J74" s="164" t="s">
        <v>8</v>
      </c>
      <c r="K74" s="164" t="s">
        <v>8</v>
      </c>
      <c r="L74" s="164" t="s">
        <v>8</v>
      </c>
      <c r="M74" s="164" t="s">
        <v>8</v>
      </c>
      <c r="N74" s="164" t="s">
        <v>8</v>
      </c>
      <c r="O74" s="85"/>
      <c r="P74" s="85"/>
      <c r="Q74" s="85"/>
      <c r="R74" s="85"/>
      <c r="S74" s="85"/>
      <c r="T74" s="85"/>
      <c r="U74" s="85"/>
      <c r="V74" s="85"/>
      <c r="W74" s="85"/>
      <c r="X74" s="85"/>
      <c r="Y74" s="85"/>
      <c r="Z74" s="85"/>
      <c r="AA74" s="85"/>
      <c r="AB74" s="85"/>
      <c r="AC74" s="85"/>
    </row>
    <row r="75" spans="1:29" s="71" customFormat="1" ht="11.1" customHeight="1">
      <c r="A75" s="69">
        <f>IF(B75&lt;&gt;"",COUNTA($B$20:B75),"")</f>
        <v>55</v>
      </c>
      <c r="B75" s="78" t="s">
        <v>27</v>
      </c>
      <c r="C75" s="164">
        <v>240.22</v>
      </c>
      <c r="D75" s="164" t="s">
        <v>8</v>
      </c>
      <c r="E75" s="164" t="s">
        <v>8</v>
      </c>
      <c r="F75" s="164" t="s">
        <v>8</v>
      </c>
      <c r="G75" s="164" t="s">
        <v>8</v>
      </c>
      <c r="H75" s="164" t="s">
        <v>8</v>
      </c>
      <c r="I75" s="164" t="s">
        <v>8</v>
      </c>
      <c r="J75" s="164" t="s">
        <v>8</v>
      </c>
      <c r="K75" s="164" t="s">
        <v>8</v>
      </c>
      <c r="L75" s="164" t="s">
        <v>8</v>
      </c>
      <c r="M75" s="164" t="s">
        <v>8</v>
      </c>
      <c r="N75" s="164">
        <v>240.22</v>
      </c>
      <c r="O75" s="85"/>
      <c r="P75" s="85"/>
      <c r="Q75" s="85"/>
      <c r="R75" s="85"/>
      <c r="S75" s="85"/>
      <c r="T75" s="85"/>
      <c r="U75" s="85"/>
      <c r="V75" s="85"/>
      <c r="W75" s="85"/>
      <c r="X75" s="85"/>
      <c r="Y75" s="85"/>
      <c r="Z75" s="85"/>
      <c r="AA75" s="85"/>
      <c r="AB75" s="85"/>
      <c r="AC75" s="85"/>
    </row>
    <row r="76" spans="1:29" s="71" customFormat="1" ht="21.6" customHeight="1">
      <c r="A76" s="69">
        <f>IF(B76&lt;&gt;"",COUNTA($B$20:B76),"")</f>
        <v>56</v>
      </c>
      <c r="B76" s="79" t="s">
        <v>84</v>
      </c>
      <c r="C76" s="164">
        <v>188.44</v>
      </c>
      <c r="D76" s="164" t="s">
        <v>8</v>
      </c>
      <c r="E76" s="164" t="s">
        <v>8</v>
      </c>
      <c r="F76" s="164" t="s">
        <v>8</v>
      </c>
      <c r="G76" s="164" t="s">
        <v>8</v>
      </c>
      <c r="H76" s="164" t="s">
        <v>8</v>
      </c>
      <c r="I76" s="164" t="s">
        <v>8</v>
      </c>
      <c r="J76" s="164" t="s">
        <v>8</v>
      </c>
      <c r="K76" s="164" t="s">
        <v>8</v>
      </c>
      <c r="L76" s="164" t="s">
        <v>8</v>
      </c>
      <c r="M76" s="164" t="s">
        <v>8</v>
      </c>
      <c r="N76" s="164">
        <v>188.44</v>
      </c>
      <c r="O76" s="85"/>
      <c r="P76" s="85"/>
      <c r="Q76" s="85"/>
      <c r="R76" s="85"/>
      <c r="S76" s="85"/>
      <c r="T76" s="85"/>
      <c r="U76" s="85"/>
      <c r="V76" s="85"/>
      <c r="W76" s="85"/>
      <c r="X76" s="85"/>
      <c r="Y76" s="85"/>
      <c r="Z76" s="85"/>
      <c r="AA76" s="85"/>
      <c r="AB76" s="85"/>
      <c r="AC76" s="85"/>
    </row>
    <row r="77" spans="1:29" s="71" customFormat="1" ht="21.6" customHeight="1">
      <c r="A77" s="69">
        <f>IF(B77&lt;&gt;"",COUNTA($B$20:B77),"")</f>
        <v>57</v>
      </c>
      <c r="B77" s="79" t="s">
        <v>85</v>
      </c>
      <c r="C77" s="164">
        <v>603.72</v>
      </c>
      <c r="D77" s="164">
        <v>0.75</v>
      </c>
      <c r="E77" s="164">
        <v>0.01</v>
      </c>
      <c r="F77" s="164">
        <v>7.44</v>
      </c>
      <c r="G77" s="164">
        <v>4.22</v>
      </c>
      <c r="H77" s="164">
        <v>583.25</v>
      </c>
      <c r="I77" s="164">
        <v>312.75</v>
      </c>
      <c r="J77" s="164">
        <v>270.5</v>
      </c>
      <c r="K77" s="164">
        <v>1.51</v>
      </c>
      <c r="L77" s="164">
        <v>4.53</v>
      </c>
      <c r="M77" s="164">
        <v>2</v>
      </c>
      <c r="N77" s="164" t="s">
        <v>8</v>
      </c>
      <c r="O77" s="85"/>
      <c r="P77" s="85"/>
      <c r="Q77" s="85"/>
      <c r="R77" s="85"/>
      <c r="S77" s="85"/>
      <c r="T77" s="85"/>
      <c r="U77" s="85"/>
      <c r="V77" s="85"/>
      <c r="W77" s="85"/>
      <c r="X77" s="85"/>
      <c r="Y77" s="85"/>
      <c r="Z77" s="85"/>
      <c r="AA77" s="85"/>
      <c r="AB77" s="85"/>
      <c r="AC77" s="85"/>
    </row>
    <row r="78" spans="1:29" s="71" customFormat="1" ht="21.6" customHeight="1">
      <c r="A78" s="69">
        <f>IF(B78&lt;&gt;"",COUNTA($B$20:B78),"")</f>
        <v>58</v>
      </c>
      <c r="B78" s="79" t="s">
        <v>86</v>
      </c>
      <c r="C78" s="164">
        <v>116.18</v>
      </c>
      <c r="D78" s="164">
        <v>0.27</v>
      </c>
      <c r="E78" s="164">
        <v>0.05</v>
      </c>
      <c r="F78" s="164" t="s">
        <v>8</v>
      </c>
      <c r="G78" s="164">
        <v>0.96</v>
      </c>
      <c r="H78" s="164">
        <v>114.91</v>
      </c>
      <c r="I78" s="164">
        <v>114.21</v>
      </c>
      <c r="J78" s="164">
        <v>0.7</v>
      </c>
      <c r="K78" s="164" t="s">
        <v>8</v>
      </c>
      <c r="L78" s="164" t="s">
        <v>8</v>
      </c>
      <c r="M78" s="164" t="s">
        <v>8</v>
      </c>
      <c r="N78" s="164" t="s">
        <v>8</v>
      </c>
      <c r="O78" s="85"/>
      <c r="P78" s="85"/>
      <c r="Q78" s="85"/>
      <c r="R78" s="85"/>
      <c r="S78" s="85"/>
      <c r="T78" s="85"/>
      <c r="U78" s="85"/>
      <c r="V78" s="85"/>
      <c r="W78" s="85"/>
      <c r="X78" s="85"/>
      <c r="Y78" s="85"/>
      <c r="Z78" s="85"/>
      <c r="AA78" s="85"/>
      <c r="AB78" s="85"/>
      <c r="AC78" s="85"/>
    </row>
    <row r="79" spans="1:29" s="71" customFormat="1" ht="11.1" customHeight="1">
      <c r="A79" s="69">
        <f>IF(B79&lt;&gt;"",COUNTA($B$20:B79),"")</f>
        <v>59</v>
      </c>
      <c r="B79" s="78" t="s">
        <v>87</v>
      </c>
      <c r="C79" s="164">
        <v>128.49</v>
      </c>
      <c r="D79" s="164">
        <v>0.04</v>
      </c>
      <c r="E79" s="164">
        <v>11.32</v>
      </c>
      <c r="F79" s="164">
        <v>1.21</v>
      </c>
      <c r="G79" s="164">
        <v>4.5199999999999996</v>
      </c>
      <c r="H79" s="164">
        <v>0.01</v>
      </c>
      <c r="I79" s="164">
        <v>0.01</v>
      </c>
      <c r="J79" s="164" t="s">
        <v>8</v>
      </c>
      <c r="K79" s="164">
        <v>2.27</v>
      </c>
      <c r="L79" s="164">
        <v>11.59</v>
      </c>
      <c r="M79" s="164">
        <v>97.55</v>
      </c>
      <c r="N79" s="164" t="s">
        <v>8</v>
      </c>
      <c r="O79" s="85"/>
      <c r="P79" s="85"/>
      <c r="Q79" s="85"/>
      <c r="R79" s="85"/>
      <c r="S79" s="85"/>
      <c r="T79" s="85"/>
      <c r="U79" s="85"/>
      <c r="V79" s="85"/>
      <c r="W79" s="85"/>
      <c r="X79" s="85"/>
      <c r="Y79" s="85"/>
      <c r="Z79" s="85"/>
      <c r="AA79" s="85"/>
      <c r="AB79" s="85"/>
      <c r="AC79" s="85"/>
    </row>
    <row r="80" spans="1:29" s="71" customFormat="1" ht="11.1" customHeight="1">
      <c r="A80" s="69">
        <f>IF(B80&lt;&gt;"",COUNTA($B$20:B80),"")</f>
        <v>60</v>
      </c>
      <c r="B80" s="78" t="s">
        <v>88</v>
      </c>
      <c r="C80" s="164">
        <v>997.02</v>
      </c>
      <c r="D80" s="164">
        <v>11.16</v>
      </c>
      <c r="E80" s="164">
        <v>52.86</v>
      </c>
      <c r="F80" s="164">
        <v>12.28</v>
      </c>
      <c r="G80" s="164">
        <v>1.77</v>
      </c>
      <c r="H80" s="164">
        <v>363.55</v>
      </c>
      <c r="I80" s="164">
        <v>203.96</v>
      </c>
      <c r="J80" s="164">
        <v>159.6</v>
      </c>
      <c r="K80" s="164">
        <v>5.78</v>
      </c>
      <c r="L80" s="164">
        <v>1.22</v>
      </c>
      <c r="M80" s="164">
        <v>19.38</v>
      </c>
      <c r="N80" s="164">
        <v>529.02</v>
      </c>
      <c r="O80" s="85"/>
      <c r="P80" s="85"/>
      <c r="Q80" s="85"/>
      <c r="R80" s="85"/>
      <c r="S80" s="85"/>
      <c r="T80" s="85"/>
      <c r="U80" s="85"/>
      <c r="V80" s="85"/>
      <c r="W80" s="85"/>
      <c r="X80" s="85"/>
      <c r="Y80" s="85"/>
      <c r="Z80" s="85"/>
      <c r="AA80" s="85"/>
      <c r="AB80" s="85"/>
      <c r="AC80" s="85"/>
    </row>
    <row r="81" spans="1:29" s="71" customFormat="1" ht="11.1" customHeight="1">
      <c r="A81" s="69">
        <f>IF(B81&lt;&gt;"",COUNTA($B$20:B81),"")</f>
        <v>61</v>
      </c>
      <c r="B81" s="78" t="s">
        <v>74</v>
      </c>
      <c r="C81" s="164">
        <v>687.58</v>
      </c>
      <c r="D81" s="164">
        <v>0.01</v>
      </c>
      <c r="E81" s="164">
        <v>0.42</v>
      </c>
      <c r="F81" s="164">
        <v>9.82</v>
      </c>
      <c r="G81" s="164">
        <v>0.33</v>
      </c>
      <c r="H81" s="164">
        <v>147.55000000000001</v>
      </c>
      <c r="I81" s="164">
        <v>1.2</v>
      </c>
      <c r="J81" s="164">
        <v>146.35</v>
      </c>
      <c r="K81" s="164" t="s">
        <v>8</v>
      </c>
      <c r="L81" s="164">
        <v>0.39</v>
      </c>
      <c r="M81" s="164">
        <v>0.04</v>
      </c>
      <c r="N81" s="164">
        <v>529.02</v>
      </c>
      <c r="O81" s="85"/>
      <c r="P81" s="85"/>
      <c r="Q81" s="85"/>
      <c r="R81" s="85"/>
      <c r="S81" s="85"/>
      <c r="T81" s="85"/>
      <c r="U81" s="85"/>
      <c r="V81" s="85"/>
      <c r="W81" s="85"/>
      <c r="X81" s="85"/>
      <c r="Y81" s="85"/>
      <c r="Z81" s="85"/>
      <c r="AA81" s="85"/>
      <c r="AB81" s="85"/>
      <c r="AC81" s="85"/>
    </row>
    <row r="82" spans="1:29" s="71" customFormat="1" ht="19.149999999999999" customHeight="1">
      <c r="A82" s="70">
        <f>IF(B82&lt;&gt;"",COUNTA($B$20:B82),"")</f>
        <v>62</v>
      </c>
      <c r="B82" s="80" t="s">
        <v>89</v>
      </c>
      <c r="C82" s="165">
        <v>1586.49</v>
      </c>
      <c r="D82" s="165">
        <v>12.2</v>
      </c>
      <c r="E82" s="165">
        <v>63.82</v>
      </c>
      <c r="F82" s="165">
        <v>11.12</v>
      </c>
      <c r="G82" s="165">
        <v>11.15</v>
      </c>
      <c r="H82" s="165">
        <v>914.17</v>
      </c>
      <c r="I82" s="165">
        <v>629.72</v>
      </c>
      <c r="J82" s="165">
        <v>284.45</v>
      </c>
      <c r="K82" s="165">
        <v>9.5500000000000007</v>
      </c>
      <c r="L82" s="165">
        <v>16.940000000000001</v>
      </c>
      <c r="M82" s="165">
        <v>118.89</v>
      </c>
      <c r="N82" s="165">
        <v>428.65</v>
      </c>
      <c r="O82" s="85"/>
      <c r="P82" s="85"/>
      <c r="Q82" s="85"/>
      <c r="R82" s="85"/>
      <c r="S82" s="85"/>
      <c r="T82" s="85"/>
      <c r="U82" s="85"/>
      <c r="V82" s="85"/>
      <c r="W82" s="85"/>
      <c r="X82" s="85"/>
      <c r="Y82" s="85"/>
      <c r="Z82" s="85"/>
      <c r="AA82" s="85"/>
      <c r="AB82" s="85"/>
      <c r="AC82" s="85"/>
    </row>
    <row r="83" spans="1:29" s="87" customFormat="1" ht="11.1" customHeight="1">
      <c r="A83" s="69">
        <f>IF(B83&lt;&gt;"",COUNTA($B$20:B83),"")</f>
        <v>63</v>
      </c>
      <c r="B83" s="78" t="s">
        <v>90</v>
      </c>
      <c r="C83" s="164">
        <v>163.31</v>
      </c>
      <c r="D83" s="164">
        <v>4.57</v>
      </c>
      <c r="E83" s="164">
        <v>4.67</v>
      </c>
      <c r="F83" s="164">
        <v>5.82</v>
      </c>
      <c r="G83" s="164">
        <v>0.04</v>
      </c>
      <c r="H83" s="164">
        <v>4</v>
      </c>
      <c r="I83" s="164" t="s">
        <v>8</v>
      </c>
      <c r="J83" s="164">
        <v>4</v>
      </c>
      <c r="K83" s="164">
        <v>0.68</v>
      </c>
      <c r="L83" s="164">
        <v>18.420000000000002</v>
      </c>
      <c r="M83" s="164">
        <v>81.95</v>
      </c>
      <c r="N83" s="164">
        <v>43.15</v>
      </c>
      <c r="O83" s="86"/>
      <c r="P83" s="86"/>
      <c r="Q83" s="86"/>
      <c r="R83" s="86"/>
      <c r="S83" s="86"/>
      <c r="T83" s="86"/>
      <c r="U83" s="86"/>
      <c r="V83" s="86"/>
      <c r="W83" s="86"/>
      <c r="X83" s="86"/>
      <c r="Y83" s="86"/>
      <c r="Z83" s="86"/>
      <c r="AA83" s="86"/>
      <c r="AB83" s="86"/>
      <c r="AC83" s="86"/>
    </row>
    <row r="84" spans="1:29" s="87" customFormat="1" ht="11.1" customHeight="1">
      <c r="A84" s="69">
        <f>IF(B84&lt;&gt;"",COUNTA($B$20:B84),"")</f>
        <v>64</v>
      </c>
      <c r="B84" s="78" t="s">
        <v>91</v>
      </c>
      <c r="C84" s="164" t="s">
        <v>8</v>
      </c>
      <c r="D84" s="164" t="s">
        <v>8</v>
      </c>
      <c r="E84" s="164" t="s">
        <v>8</v>
      </c>
      <c r="F84" s="164" t="s">
        <v>8</v>
      </c>
      <c r="G84" s="164" t="s">
        <v>8</v>
      </c>
      <c r="H84" s="164" t="s">
        <v>8</v>
      </c>
      <c r="I84" s="164" t="s">
        <v>8</v>
      </c>
      <c r="J84" s="164" t="s">
        <v>8</v>
      </c>
      <c r="K84" s="164" t="s">
        <v>8</v>
      </c>
      <c r="L84" s="164" t="s">
        <v>8</v>
      </c>
      <c r="M84" s="164" t="s">
        <v>8</v>
      </c>
      <c r="N84" s="164" t="s">
        <v>8</v>
      </c>
      <c r="O84" s="86"/>
      <c r="P84" s="86"/>
      <c r="Q84" s="86"/>
      <c r="R84" s="86"/>
      <c r="S84" s="86"/>
      <c r="T84" s="86"/>
      <c r="U84" s="86"/>
      <c r="V84" s="86"/>
      <c r="W84" s="86"/>
      <c r="X84" s="86"/>
      <c r="Y84" s="86"/>
      <c r="Z84" s="86"/>
      <c r="AA84" s="86"/>
      <c r="AB84" s="86"/>
      <c r="AC84" s="86"/>
    </row>
    <row r="85" spans="1:29" s="87" customFormat="1" ht="11.1" customHeight="1">
      <c r="A85" s="69">
        <f>IF(B85&lt;&gt;"",COUNTA($B$20:B85),"")</f>
        <v>65</v>
      </c>
      <c r="B85" s="78" t="s">
        <v>92</v>
      </c>
      <c r="C85" s="164">
        <v>146.44</v>
      </c>
      <c r="D85" s="164">
        <v>2.44</v>
      </c>
      <c r="E85" s="164">
        <v>0.05</v>
      </c>
      <c r="F85" s="164">
        <v>0.26</v>
      </c>
      <c r="G85" s="164">
        <v>0.01</v>
      </c>
      <c r="H85" s="164" t="s">
        <v>8</v>
      </c>
      <c r="I85" s="164" t="s">
        <v>8</v>
      </c>
      <c r="J85" s="164" t="s">
        <v>8</v>
      </c>
      <c r="K85" s="164" t="s">
        <v>8</v>
      </c>
      <c r="L85" s="164">
        <v>0.1</v>
      </c>
      <c r="M85" s="164">
        <v>143.59</v>
      </c>
      <c r="N85" s="164" t="s">
        <v>8</v>
      </c>
      <c r="O85" s="86"/>
      <c r="P85" s="86"/>
      <c r="Q85" s="86"/>
      <c r="R85" s="86"/>
      <c r="S85" s="86"/>
      <c r="T85" s="86"/>
      <c r="U85" s="86"/>
      <c r="V85" s="86"/>
      <c r="W85" s="86"/>
      <c r="X85" s="86"/>
      <c r="Y85" s="86"/>
      <c r="Z85" s="86"/>
      <c r="AA85" s="86"/>
      <c r="AB85" s="86"/>
      <c r="AC85" s="86"/>
    </row>
    <row r="86" spans="1:29" s="87" customFormat="1" ht="11.1" customHeight="1">
      <c r="A86" s="69">
        <f>IF(B86&lt;&gt;"",COUNTA($B$20:B86),"")</f>
        <v>66</v>
      </c>
      <c r="B86" s="78" t="s">
        <v>74</v>
      </c>
      <c r="C86" s="164">
        <v>0.01</v>
      </c>
      <c r="D86" s="164" t="s">
        <v>8</v>
      </c>
      <c r="E86" s="164" t="s">
        <v>8</v>
      </c>
      <c r="F86" s="164" t="s">
        <v>8</v>
      </c>
      <c r="G86" s="164">
        <v>0.01</v>
      </c>
      <c r="H86" s="164" t="s">
        <v>8</v>
      </c>
      <c r="I86" s="164" t="s">
        <v>8</v>
      </c>
      <c r="J86" s="164" t="s">
        <v>8</v>
      </c>
      <c r="K86" s="164" t="s">
        <v>8</v>
      </c>
      <c r="L86" s="164" t="s">
        <v>8</v>
      </c>
      <c r="M86" s="164" t="s">
        <v>8</v>
      </c>
      <c r="N86" s="164" t="s">
        <v>8</v>
      </c>
      <c r="O86" s="86"/>
      <c r="P86" s="86"/>
      <c r="Q86" s="86"/>
      <c r="R86" s="86"/>
      <c r="S86" s="86"/>
      <c r="T86" s="86"/>
      <c r="U86" s="86"/>
      <c r="V86" s="86"/>
      <c r="W86" s="86"/>
      <c r="X86" s="86"/>
      <c r="Y86" s="86"/>
      <c r="Z86" s="86"/>
      <c r="AA86" s="86"/>
      <c r="AB86" s="86"/>
      <c r="AC86" s="86"/>
    </row>
    <row r="87" spans="1:29" s="71" customFormat="1" ht="19.149999999999999" customHeight="1">
      <c r="A87" s="70">
        <f>IF(B87&lt;&gt;"",COUNTA($B$20:B87),"")</f>
        <v>67</v>
      </c>
      <c r="B87" s="80" t="s">
        <v>93</v>
      </c>
      <c r="C87" s="165">
        <v>309.74</v>
      </c>
      <c r="D87" s="165">
        <v>7.01</v>
      </c>
      <c r="E87" s="165">
        <v>4.71</v>
      </c>
      <c r="F87" s="165">
        <v>6.08</v>
      </c>
      <c r="G87" s="165">
        <v>0.04</v>
      </c>
      <c r="H87" s="165">
        <v>4</v>
      </c>
      <c r="I87" s="165" t="s">
        <v>8</v>
      </c>
      <c r="J87" s="165">
        <v>4</v>
      </c>
      <c r="K87" s="165">
        <v>0.68</v>
      </c>
      <c r="L87" s="165">
        <v>18.52</v>
      </c>
      <c r="M87" s="165">
        <v>225.54</v>
      </c>
      <c r="N87" s="165">
        <v>43.15</v>
      </c>
      <c r="O87" s="85"/>
      <c r="P87" s="85"/>
      <c r="Q87" s="85"/>
      <c r="R87" s="85"/>
      <c r="S87" s="85"/>
      <c r="T87" s="85"/>
      <c r="U87" s="85"/>
      <c r="V87" s="85"/>
      <c r="W87" s="85"/>
      <c r="X87" s="85"/>
      <c r="Y87" s="85"/>
      <c r="Z87" s="85"/>
      <c r="AA87" s="85"/>
      <c r="AB87" s="85"/>
      <c r="AC87" s="85"/>
    </row>
    <row r="88" spans="1:29" s="71" customFormat="1" ht="19.149999999999999" customHeight="1">
      <c r="A88" s="70">
        <f>IF(B88&lt;&gt;"",COUNTA($B$20:B88),"")</f>
        <v>68</v>
      </c>
      <c r="B88" s="80" t="s">
        <v>94</v>
      </c>
      <c r="C88" s="165">
        <v>1896.23</v>
      </c>
      <c r="D88" s="165">
        <v>19.21</v>
      </c>
      <c r="E88" s="165">
        <v>68.53</v>
      </c>
      <c r="F88" s="165">
        <v>17.2</v>
      </c>
      <c r="G88" s="165">
        <v>11.19</v>
      </c>
      <c r="H88" s="165">
        <v>918.18</v>
      </c>
      <c r="I88" s="165">
        <v>629.72</v>
      </c>
      <c r="J88" s="165">
        <v>288.45999999999998</v>
      </c>
      <c r="K88" s="165">
        <v>10.23</v>
      </c>
      <c r="L88" s="165">
        <v>35.47</v>
      </c>
      <c r="M88" s="165">
        <v>344.43</v>
      </c>
      <c r="N88" s="165">
        <v>471.8</v>
      </c>
      <c r="O88" s="85"/>
      <c r="P88" s="85"/>
      <c r="Q88" s="85"/>
      <c r="R88" s="85"/>
      <c r="S88" s="85"/>
      <c r="T88" s="85"/>
      <c r="U88" s="85"/>
      <c r="V88" s="85"/>
      <c r="W88" s="85"/>
      <c r="X88" s="85"/>
      <c r="Y88" s="85"/>
      <c r="Z88" s="85"/>
      <c r="AA88" s="85"/>
      <c r="AB88" s="85"/>
      <c r="AC88" s="85"/>
    </row>
    <row r="89" spans="1:29" s="71" customFormat="1" ht="19.149999999999999" customHeight="1">
      <c r="A89" s="70">
        <f>IF(B89&lt;&gt;"",COUNTA($B$20:B89),"")</f>
        <v>69</v>
      </c>
      <c r="B89" s="80" t="s">
        <v>95</v>
      </c>
      <c r="C89" s="165">
        <v>107.16</v>
      </c>
      <c r="D89" s="165">
        <v>-127.82</v>
      </c>
      <c r="E89" s="165">
        <v>-16.350000000000001</v>
      </c>
      <c r="F89" s="165">
        <v>-165.04</v>
      </c>
      <c r="G89" s="165">
        <v>-28.77</v>
      </c>
      <c r="H89" s="165">
        <v>-408.79</v>
      </c>
      <c r="I89" s="165">
        <v>-177.31</v>
      </c>
      <c r="J89" s="165">
        <v>-231.48</v>
      </c>
      <c r="K89" s="165">
        <v>-42.62</v>
      </c>
      <c r="L89" s="165">
        <v>-110.51</v>
      </c>
      <c r="M89" s="165">
        <v>14.42</v>
      </c>
      <c r="N89" s="165">
        <v>992.62</v>
      </c>
      <c r="O89" s="85"/>
      <c r="P89" s="85"/>
      <c r="Q89" s="85"/>
      <c r="R89" s="85"/>
      <c r="S89" s="85"/>
      <c r="T89" s="85"/>
      <c r="U89" s="85"/>
      <c r="V89" s="85"/>
      <c r="W89" s="85"/>
      <c r="X89" s="85"/>
      <c r="Y89" s="85"/>
      <c r="Z89" s="85"/>
      <c r="AA89" s="85"/>
      <c r="AB89" s="85"/>
      <c r="AC89" s="85"/>
    </row>
    <row r="90" spans="1:29" s="87" customFormat="1" ht="24.95" customHeight="1">
      <c r="A90" s="69">
        <f>IF(B90&lt;&gt;"",COUNTA($B$20:B90),"")</f>
        <v>70</v>
      </c>
      <c r="B90" s="81" t="s">
        <v>96</v>
      </c>
      <c r="C90" s="166">
        <v>101.86</v>
      </c>
      <c r="D90" s="166">
        <v>-127.61</v>
      </c>
      <c r="E90" s="166">
        <v>-9.14</v>
      </c>
      <c r="F90" s="166">
        <v>-142.82</v>
      </c>
      <c r="G90" s="166">
        <v>-27.99</v>
      </c>
      <c r="H90" s="166">
        <v>-408.72</v>
      </c>
      <c r="I90" s="166">
        <v>-177.31</v>
      </c>
      <c r="J90" s="166">
        <v>-231.41</v>
      </c>
      <c r="K90" s="166">
        <v>-43.08</v>
      </c>
      <c r="L90" s="166">
        <v>-80.84</v>
      </c>
      <c r="M90" s="166">
        <v>-7.42</v>
      </c>
      <c r="N90" s="166">
        <v>949.48</v>
      </c>
      <c r="O90" s="86"/>
      <c r="P90" s="86"/>
      <c r="Q90" s="86"/>
      <c r="R90" s="86"/>
      <c r="S90" s="86"/>
      <c r="T90" s="86"/>
      <c r="U90" s="86"/>
      <c r="V90" s="86"/>
      <c r="W90" s="86"/>
      <c r="X90" s="86"/>
      <c r="Y90" s="86"/>
      <c r="Z90" s="86"/>
      <c r="AA90" s="86"/>
      <c r="AB90" s="86"/>
      <c r="AC90" s="86"/>
    </row>
    <row r="91" spans="1:29" s="87" customFormat="1" ht="15" customHeight="1">
      <c r="A91" s="69">
        <f>IF(B91&lt;&gt;"",COUNTA($B$20:B91),"")</f>
        <v>71</v>
      </c>
      <c r="B91" s="78" t="s">
        <v>97</v>
      </c>
      <c r="C91" s="164">
        <v>38.479999999999997</v>
      </c>
      <c r="D91" s="164" t="s">
        <v>8</v>
      </c>
      <c r="E91" s="164" t="s">
        <v>8</v>
      </c>
      <c r="F91" s="164" t="s">
        <v>8</v>
      </c>
      <c r="G91" s="164" t="s">
        <v>8</v>
      </c>
      <c r="H91" s="164" t="s">
        <v>8</v>
      </c>
      <c r="I91" s="164" t="s">
        <v>8</v>
      </c>
      <c r="J91" s="164" t="s">
        <v>8</v>
      </c>
      <c r="K91" s="164" t="s">
        <v>8</v>
      </c>
      <c r="L91" s="164" t="s">
        <v>8</v>
      </c>
      <c r="M91" s="164" t="s">
        <v>8</v>
      </c>
      <c r="N91" s="164">
        <v>38.479999999999997</v>
      </c>
      <c r="O91" s="86"/>
      <c r="P91" s="86"/>
      <c r="Q91" s="86"/>
      <c r="R91" s="86"/>
      <c r="S91" s="86"/>
      <c r="T91" s="86"/>
      <c r="U91" s="86"/>
      <c r="V91" s="86"/>
      <c r="W91" s="86"/>
      <c r="X91" s="86"/>
      <c r="Y91" s="86"/>
      <c r="Z91" s="86"/>
      <c r="AA91" s="86"/>
      <c r="AB91" s="86"/>
      <c r="AC91" s="86"/>
    </row>
    <row r="92" spans="1:29" ht="11.1" customHeight="1">
      <c r="A92" s="69">
        <f>IF(B92&lt;&gt;"",COUNTA($B$20:B92),"")</f>
        <v>72</v>
      </c>
      <c r="B92" s="78" t="s">
        <v>98</v>
      </c>
      <c r="C92" s="164">
        <v>20.96</v>
      </c>
      <c r="D92" s="164" t="s">
        <v>8</v>
      </c>
      <c r="E92" s="164" t="s">
        <v>8</v>
      </c>
      <c r="F92" s="164" t="s">
        <v>8</v>
      </c>
      <c r="G92" s="164" t="s">
        <v>8</v>
      </c>
      <c r="H92" s="164" t="s">
        <v>8</v>
      </c>
      <c r="I92" s="164" t="s">
        <v>8</v>
      </c>
      <c r="J92" s="164" t="s">
        <v>8</v>
      </c>
      <c r="K92" s="164" t="s">
        <v>8</v>
      </c>
      <c r="L92" s="164" t="s">
        <v>8</v>
      </c>
      <c r="M92" s="164" t="s">
        <v>8</v>
      </c>
      <c r="N92" s="164">
        <v>20.96</v>
      </c>
    </row>
  </sheetData>
  <mergeCells count="27">
    <mergeCell ref="L5:L16"/>
    <mergeCell ref="M5:M16"/>
    <mergeCell ref="N5:N16"/>
    <mergeCell ref="I6:I16"/>
    <mergeCell ref="J6:J16"/>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A1:B1"/>
    <mergeCell ref="C1:G1"/>
    <mergeCell ref="H1:N1"/>
    <mergeCell ref="H2:N3"/>
    <mergeCell ref="C2:G3"/>
    <mergeCell ref="A2:B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5"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AC92"/>
  <sheetViews>
    <sheetView zoomScale="140" zoomScaleNormal="140" workbookViewId="0">
      <pane xSplit="2" ySplit="18" topLeftCell="C19" activePane="bottomRight" state="frozen"/>
      <selection activeCell="C19" sqref="C19:G19"/>
      <selection pane="topRight" activeCell="C19" sqref="C19:G19"/>
      <selection pane="bottomLeft" activeCell="C19" sqref="C19:G19"/>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612</v>
      </c>
      <c r="B1" s="219"/>
      <c r="C1" s="220" t="str">
        <f>"Auszahlungen und Einzahlungen der Kreisverwaltungen "&amp;Deckblatt!A7&amp;" 
nach Produktbereichen"</f>
        <v>Auszahlungen und Einzahlungen der Kreisverwaltungen 2022 
nach Produktbereichen</v>
      </c>
      <c r="D1" s="220"/>
      <c r="E1" s="220"/>
      <c r="F1" s="220"/>
      <c r="G1" s="221"/>
      <c r="H1" s="222" t="str">
        <f>"Auszahlungen und Einzahlungen der Kreisverwaltungen "&amp;Deckblatt!A7&amp;" 
nach Produktbereichen"</f>
        <v>Auszahlungen und Einzahlungen der Kreisverwaltungen 2022 
nach Produktbereichen</v>
      </c>
      <c r="I1" s="220"/>
      <c r="J1" s="220"/>
      <c r="K1" s="220"/>
      <c r="L1" s="220"/>
      <c r="M1" s="220"/>
      <c r="N1" s="221"/>
    </row>
    <row r="2" spans="1:14" s="74" customFormat="1" ht="15" customHeight="1">
      <c r="A2" s="218" t="s">
        <v>614</v>
      </c>
      <c r="B2" s="219"/>
      <c r="C2" s="220" t="s">
        <v>64</v>
      </c>
      <c r="D2" s="220"/>
      <c r="E2" s="220"/>
      <c r="F2" s="220"/>
      <c r="G2" s="221"/>
      <c r="H2" s="222" t="s">
        <v>64</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12" t="s">
        <v>28</v>
      </c>
      <c r="B4" s="213" t="s">
        <v>116</v>
      </c>
      <c r="C4" s="213" t="s">
        <v>1</v>
      </c>
      <c r="D4" s="213" t="s">
        <v>120</v>
      </c>
      <c r="E4" s="213"/>
      <c r="F4" s="213"/>
      <c r="G4" s="266"/>
      <c r="H4" s="267" t="s">
        <v>120</v>
      </c>
      <c r="I4" s="213"/>
      <c r="J4" s="213"/>
      <c r="K4" s="213"/>
      <c r="L4" s="213"/>
      <c r="M4" s="213"/>
      <c r="N4" s="266"/>
    </row>
    <row r="5" spans="1:14" ht="11.45" customHeight="1">
      <c r="A5" s="212"/>
      <c r="B5" s="213"/>
      <c r="C5" s="213"/>
      <c r="D5" s="217" t="s">
        <v>107</v>
      </c>
      <c r="E5" s="217" t="s">
        <v>108</v>
      </c>
      <c r="F5" s="217" t="s">
        <v>109</v>
      </c>
      <c r="G5" s="216" t="s">
        <v>110</v>
      </c>
      <c r="H5" s="212" t="s">
        <v>111</v>
      </c>
      <c r="I5" s="217" t="s">
        <v>104</v>
      </c>
      <c r="J5" s="217"/>
      <c r="K5" s="217" t="s">
        <v>113</v>
      </c>
      <c r="L5" s="217" t="s">
        <v>118</v>
      </c>
      <c r="M5" s="217" t="s">
        <v>119</v>
      </c>
      <c r="N5" s="216" t="s">
        <v>114</v>
      </c>
    </row>
    <row r="6" spans="1:14" ht="11.45" customHeight="1">
      <c r="A6" s="212"/>
      <c r="B6" s="213"/>
      <c r="C6" s="213"/>
      <c r="D6" s="217"/>
      <c r="E6" s="217"/>
      <c r="F6" s="217"/>
      <c r="G6" s="216"/>
      <c r="H6" s="212"/>
      <c r="I6" s="217" t="s">
        <v>103</v>
      </c>
      <c r="J6" s="217" t="s">
        <v>112</v>
      </c>
      <c r="K6" s="217"/>
      <c r="L6" s="217"/>
      <c r="M6" s="217"/>
      <c r="N6" s="216"/>
    </row>
    <row r="7" spans="1:14" ht="11.45" customHeight="1">
      <c r="A7" s="212"/>
      <c r="B7" s="213"/>
      <c r="C7" s="213"/>
      <c r="D7" s="217"/>
      <c r="E7" s="217"/>
      <c r="F7" s="217"/>
      <c r="G7" s="216"/>
      <c r="H7" s="212"/>
      <c r="I7" s="217"/>
      <c r="J7" s="217"/>
      <c r="K7" s="217"/>
      <c r="L7" s="217"/>
      <c r="M7" s="217"/>
      <c r="N7" s="216"/>
    </row>
    <row r="8" spans="1:14" ht="11.45" customHeight="1">
      <c r="A8" s="212"/>
      <c r="B8" s="213"/>
      <c r="C8" s="213"/>
      <c r="D8" s="217"/>
      <c r="E8" s="217"/>
      <c r="F8" s="217"/>
      <c r="G8" s="216"/>
      <c r="H8" s="212"/>
      <c r="I8" s="217"/>
      <c r="J8" s="217"/>
      <c r="K8" s="217"/>
      <c r="L8" s="217"/>
      <c r="M8" s="217"/>
      <c r="N8" s="216"/>
    </row>
    <row r="9" spans="1:14" ht="11.45" customHeight="1">
      <c r="A9" s="212"/>
      <c r="B9" s="213"/>
      <c r="C9" s="265"/>
      <c r="D9" s="268"/>
      <c r="E9" s="268"/>
      <c r="F9" s="268"/>
      <c r="G9" s="269"/>
      <c r="H9" s="270"/>
      <c r="I9" s="268"/>
      <c r="J9" s="268"/>
      <c r="K9" s="268"/>
      <c r="L9" s="268"/>
      <c r="M9" s="268"/>
      <c r="N9" s="216"/>
    </row>
    <row r="10" spans="1:14" ht="11.45" customHeight="1">
      <c r="A10" s="212"/>
      <c r="B10" s="213"/>
      <c r="C10" s="265"/>
      <c r="D10" s="268"/>
      <c r="E10" s="268"/>
      <c r="F10" s="268"/>
      <c r="G10" s="269"/>
      <c r="H10" s="270"/>
      <c r="I10" s="268"/>
      <c r="J10" s="268"/>
      <c r="K10" s="268"/>
      <c r="L10" s="268"/>
      <c r="M10" s="268"/>
      <c r="N10" s="216"/>
    </row>
    <row r="11" spans="1:14" ht="11.45" customHeight="1">
      <c r="A11" s="212"/>
      <c r="B11" s="213"/>
      <c r="C11" s="265"/>
      <c r="D11" s="268"/>
      <c r="E11" s="268"/>
      <c r="F11" s="268"/>
      <c r="G11" s="269"/>
      <c r="H11" s="270"/>
      <c r="I11" s="268"/>
      <c r="J11" s="268"/>
      <c r="K11" s="268"/>
      <c r="L11" s="268"/>
      <c r="M11" s="268"/>
      <c r="N11" s="216"/>
    </row>
    <row r="12" spans="1:14" ht="11.45" customHeight="1">
      <c r="A12" s="212"/>
      <c r="B12" s="213"/>
      <c r="C12" s="265"/>
      <c r="D12" s="268"/>
      <c r="E12" s="268"/>
      <c r="F12" s="268"/>
      <c r="G12" s="269"/>
      <c r="H12" s="270"/>
      <c r="I12" s="268"/>
      <c r="J12" s="268"/>
      <c r="K12" s="268"/>
      <c r="L12" s="268"/>
      <c r="M12" s="268"/>
      <c r="N12" s="216"/>
    </row>
    <row r="13" spans="1:14" ht="11.45" customHeight="1">
      <c r="A13" s="212"/>
      <c r="B13" s="213"/>
      <c r="C13" s="265"/>
      <c r="D13" s="268"/>
      <c r="E13" s="268"/>
      <c r="F13" s="268"/>
      <c r="G13" s="269"/>
      <c r="H13" s="270"/>
      <c r="I13" s="268"/>
      <c r="J13" s="268"/>
      <c r="K13" s="268"/>
      <c r="L13" s="268"/>
      <c r="M13" s="268"/>
      <c r="N13" s="216"/>
    </row>
    <row r="14" spans="1:14" ht="11.45" customHeight="1">
      <c r="A14" s="212"/>
      <c r="B14" s="213"/>
      <c r="C14" s="265"/>
      <c r="D14" s="268"/>
      <c r="E14" s="268"/>
      <c r="F14" s="268"/>
      <c r="G14" s="269"/>
      <c r="H14" s="270"/>
      <c r="I14" s="268"/>
      <c r="J14" s="268"/>
      <c r="K14" s="268"/>
      <c r="L14" s="268"/>
      <c r="M14" s="268"/>
      <c r="N14" s="216"/>
    </row>
    <row r="15" spans="1:14" ht="11.45" customHeight="1">
      <c r="A15" s="212"/>
      <c r="B15" s="213"/>
      <c r="C15" s="265"/>
      <c r="D15" s="268"/>
      <c r="E15" s="268"/>
      <c r="F15" s="268"/>
      <c r="G15" s="269"/>
      <c r="H15" s="270"/>
      <c r="I15" s="268"/>
      <c r="J15" s="268"/>
      <c r="K15" s="268"/>
      <c r="L15" s="268"/>
      <c r="M15" s="268"/>
      <c r="N15" s="216"/>
    </row>
    <row r="16" spans="1:14" ht="11.45" customHeight="1">
      <c r="A16" s="212"/>
      <c r="B16" s="213"/>
      <c r="C16" s="265"/>
      <c r="D16" s="268"/>
      <c r="E16" s="268"/>
      <c r="F16" s="268"/>
      <c r="G16" s="269"/>
      <c r="H16" s="270"/>
      <c r="I16" s="268"/>
      <c r="J16" s="268"/>
      <c r="K16" s="268"/>
      <c r="L16" s="268"/>
      <c r="M16" s="268"/>
      <c r="N16" s="216"/>
    </row>
    <row r="17" spans="1:29" ht="11.45" customHeight="1">
      <c r="A17" s="212"/>
      <c r="B17" s="213"/>
      <c r="C17" s="265"/>
      <c r="D17" s="145">
        <v>11</v>
      </c>
      <c r="E17" s="145">
        <v>12</v>
      </c>
      <c r="F17" s="145" t="s">
        <v>101</v>
      </c>
      <c r="G17" s="146" t="s">
        <v>102</v>
      </c>
      <c r="H17" s="147">
        <v>3</v>
      </c>
      <c r="I17" s="145" t="s">
        <v>105</v>
      </c>
      <c r="J17" s="145">
        <v>36</v>
      </c>
      <c r="K17" s="145">
        <v>4</v>
      </c>
      <c r="L17" s="145" t="s">
        <v>106</v>
      </c>
      <c r="M17" s="145" t="s">
        <v>115</v>
      </c>
      <c r="N17" s="141">
        <v>6</v>
      </c>
    </row>
    <row r="18" spans="1:29" s="83" customFormat="1" ht="11.45" customHeight="1">
      <c r="A18" s="64">
        <v>1</v>
      </c>
      <c r="B18" s="65">
        <v>2</v>
      </c>
      <c r="C18" s="142">
        <v>3</v>
      </c>
      <c r="D18" s="142">
        <v>4</v>
      </c>
      <c r="E18" s="142">
        <v>5</v>
      </c>
      <c r="F18" s="142">
        <v>6</v>
      </c>
      <c r="G18" s="143">
        <v>7</v>
      </c>
      <c r="H18" s="148">
        <v>8</v>
      </c>
      <c r="I18" s="142">
        <v>9</v>
      </c>
      <c r="J18" s="142">
        <v>10</v>
      </c>
      <c r="K18" s="142">
        <v>11</v>
      </c>
      <c r="L18" s="142">
        <v>12</v>
      </c>
      <c r="M18" s="142">
        <v>13</v>
      </c>
      <c r="N18" s="67">
        <v>14</v>
      </c>
    </row>
    <row r="19" spans="1:29" s="71" customFormat="1" ht="20.100000000000001" customHeight="1">
      <c r="A19" s="88"/>
      <c r="B19" s="84"/>
      <c r="C19" s="295" t="s">
        <v>969</v>
      </c>
      <c r="D19" s="296"/>
      <c r="E19" s="296"/>
      <c r="F19" s="296"/>
      <c r="G19" s="296"/>
      <c r="H19" s="296" t="s">
        <v>969</v>
      </c>
      <c r="I19" s="296"/>
      <c r="J19" s="296"/>
      <c r="K19" s="296"/>
      <c r="L19" s="296"/>
      <c r="M19" s="296"/>
      <c r="N19" s="232"/>
      <c r="O19" s="85"/>
      <c r="P19" s="85"/>
      <c r="Q19" s="85"/>
      <c r="R19" s="85"/>
      <c r="S19" s="85"/>
      <c r="T19" s="85"/>
      <c r="U19" s="85"/>
      <c r="V19" s="85"/>
      <c r="W19" s="85"/>
      <c r="X19" s="85"/>
      <c r="Y19" s="85"/>
      <c r="Z19" s="85"/>
      <c r="AA19" s="85"/>
      <c r="AB19" s="85"/>
      <c r="AC19" s="85"/>
    </row>
    <row r="20" spans="1:29" s="71" customFormat="1" ht="11.1" customHeight="1">
      <c r="A20" s="69">
        <f>IF(B20&lt;&gt;"",COUNTA($B$20:B20),"")</f>
        <v>1</v>
      </c>
      <c r="B20" s="78" t="s">
        <v>70</v>
      </c>
      <c r="C20" s="161">
        <v>72151</v>
      </c>
      <c r="D20" s="161">
        <v>16028</v>
      </c>
      <c r="E20" s="161">
        <v>10491</v>
      </c>
      <c r="F20" s="161">
        <v>4395</v>
      </c>
      <c r="G20" s="161">
        <v>3319</v>
      </c>
      <c r="H20" s="161">
        <v>20651</v>
      </c>
      <c r="I20" s="161">
        <v>14243</v>
      </c>
      <c r="J20" s="161">
        <v>6408</v>
      </c>
      <c r="K20" s="161">
        <v>4888</v>
      </c>
      <c r="L20" s="161">
        <v>9327</v>
      </c>
      <c r="M20" s="161">
        <v>3053</v>
      </c>
      <c r="N20" s="161" t="s">
        <v>8</v>
      </c>
      <c r="O20" s="85"/>
      <c r="P20" s="85"/>
      <c r="Q20" s="85"/>
      <c r="R20" s="85"/>
      <c r="S20" s="85"/>
      <c r="T20" s="85"/>
      <c r="U20" s="85"/>
      <c r="V20" s="85"/>
      <c r="W20" s="85"/>
      <c r="X20" s="85"/>
      <c r="Y20" s="85"/>
      <c r="Z20" s="85"/>
      <c r="AA20" s="85"/>
      <c r="AB20" s="85"/>
      <c r="AC20" s="85"/>
    </row>
    <row r="21" spans="1:29" s="71" customFormat="1" ht="11.1" customHeight="1">
      <c r="A21" s="69">
        <f>IF(B21&lt;&gt;"",COUNTA($B$20:B21),"")</f>
        <v>2</v>
      </c>
      <c r="B21" s="78" t="s">
        <v>71</v>
      </c>
      <c r="C21" s="161">
        <v>43389</v>
      </c>
      <c r="D21" s="161">
        <v>3772</v>
      </c>
      <c r="E21" s="161">
        <v>1116</v>
      </c>
      <c r="F21" s="161">
        <v>18193</v>
      </c>
      <c r="G21" s="161">
        <v>1670</v>
      </c>
      <c r="H21" s="161">
        <v>13174</v>
      </c>
      <c r="I21" s="161">
        <v>12732</v>
      </c>
      <c r="J21" s="161">
        <v>442</v>
      </c>
      <c r="K21" s="161">
        <v>2045</v>
      </c>
      <c r="L21" s="161">
        <v>3312</v>
      </c>
      <c r="M21" s="161">
        <v>107</v>
      </c>
      <c r="N21" s="161" t="s">
        <v>8</v>
      </c>
      <c r="O21" s="85"/>
      <c r="P21" s="85"/>
      <c r="Q21" s="85"/>
      <c r="R21" s="85"/>
      <c r="S21" s="85"/>
      <c r="T21" s="85"/>
      <c r="U21" s="85"/>
      <c r="V21" s="85"/>
      <c r="W21" s="85"/>
      <c r="X21" s="85"/>
      <c r="Y21" s="85"/>
      <c r="Z21" s="85"/>
      <c r="AA21" s="85"/>
      <c r="AB21" s="85"/>
      <c r="AC21" s="85"/>
    </row>
    <row r="22" spans="1:29" s="71" customFormat="1" ht="21.6" customHeight="1">
      <c r="A22" s="69">
        <f>IF(B22&lt;&gt;"",COUNTA($B$20:B22),"")</f>
        <v>3</v>
      </c>
      <c r="B22" s="79" t="s">
        <v>628</v>
      </c>
      <c r="C22" s="161">
        <v>151553</v>
      </c>
      <c r="D22" s="161" t="s">
        <v>8</v>
      </c>
      <c r="E22" s="161" t="s">
        <v>8</v>
      </c>
      <c r="F22" s="161" t="s">
        <v>8</v>
      </c>
      <c r="G22" s="161" t="s">
        <v>8</v>
      </c>
      <c r="H22" s="161">
        <v>151553</v>
      </c>
      <c r="I22" s="161">
        <v>125549</v>
      </c>
      <c r="J22" s="161">
        <v>26003</v>
      </c>
      <c r="K22" s="161" t="s">
        <v>8</v>
      </c>
      <c r="L22" s="161" t="s">
        <v>8</v>
      </c>
      <c r="M22" s="161" t="s">
        <v>8</v>
      </c>
      <c r="N22" s="161" t="s">
        <v>8</v>
      </c>
      <c r="O22" s="85"/>
      <c r="P22" s="85"/>
      <c r="Q22" s="85"/>
      <c r="R22" s="85"/>
      <c r="S22" s="85"/>
      <c r="T22" s="85"/>
      <c r="U22" s="85"/>
      <c r="V22" s="85"/>
      <c r="W22" s="85"/>
      <c r="X22" s="85"/>
      <c r="Y22" s="85"/>
      <c r="Z22" s="85"/>
      <c r="AA22" s="85"/>
      <c r="AB22" s="85"/>
      <c r="AC22" s="85"/>
    </row>
    <row r="23" spans="1:29" s="71" customFormat="1" ht="11.1" customHeight="1">
      <c r="A23" s="69">
        <f>IF(B23&lt;&gt;"",COUNTA($B$20:B23),"")</f>
        <v>4</v>
      </c>
      <c r="B23" s="78" t="s">
        <v>72</v>
      </c>
      <c r="C23" s="161">
        <v>354</v>
      </c>
      <c r="D23" s="161" t="s">
        <v>8</v>
      </c>
      <c r="E23" s="161" t="s">
        <v>8</v>
      </c>
      <c r="F23" s="161" t="s">
        <v>8</v>
      </c>
      <c r="G23" s="161" t="s">
        <v>8</v>
      </c>
      <c r="H23" s="161" t="s">
        <v>8</v>
      </c>
      <c r="I23" s="161" t="s">
        <v>8</v>
      </c>
      <c r="J23" s="161" t="s">
        <v>8</v>
      </c>
      <c r="K23" s="161" t="s">
        <v>8</v>
      </c>
      <c r="L23" s="161" t="s">
        <v>8</v>
      </c>
      <c r="M23" s="161" t="s">
        <v>8</v>
      </c>
      <c r="N23" s="161">
        <v>354</v>
      </c>
      <c r="O23" s="85"/>
      <c r="P23" s="85"/>
      <c r="Q23" s="85"/>
      <c r="R23" s="85"/>
      <c r="S23" s="85"/>
      <c r="T23" s="85"/>
      <c r="U23" s="85"/>
      <c r="V23" s="85"/>
      <c r="W23" s="85"/>
      <c r="X23" s="85"/>
      <c r="Y23" s="85"/>
      <c r="Z23" s="85"/>
      <c r="AA23" s="85"/>
      <c r="AB23" s="85"/>
      <c r="AC23" s="85"/>
    </row>
    <row r="24" spans="1:29" s="71" customFormat="1" ht="11.1" customHeight="1">
      <c r="A24" s="69">
        <f>IF(B24&lt;&gt;"",COUNTA($B$20:B24),"")</f>
        <v>5</v>
      </c>
      <c r="B24" s="78" t="s">
        <v>73</v>
      </c>
      <c r="C24" s="161">
        <v>158269</v>
      </c>
      <c r="D24" s="161">
        <v>2051</v>
      </c>
      <c r="E24" s="161">
        <v>2213</v>
      </c>
      <c r="F24" s="161">
        <v>10196</v>
      </c>
      <c r="G24" s="161">
        <v>540</v>
      </c>
      <c r="H24" s="161">
        <v>129994</v>
      </c>
      <c r="I24" s="161">
        <v>9658</v>
      </c>
      <c r="J24" s="161">
        <v>120336</v>
      </c>
      <c r="K24" s="161">
        <v>5508</v>
      </c>
      <c r="L24" s="161">
        <v>7128</v>
      </c>
      <c r="M24" s="161">
        <v>605</v>
      </c>
      <c r="N24" s="161">
        <v>33</v>
      </c>
      <c r="O24" s="85"/>
      <c r="P24" s="85"/>
      <c r="Q24" s="85"/>
      <c r="R24" s="85"/>
      <c r="S24" s="85"/>
      <c r="T24" s="85"/>
      <c r="U24" s="85"/>
      <c r="V24" s="85"/>
      <c r="W24" s="85"/>
      <c r="X24" s="85"/>
      <c r="Y24" s="85"/>
      <c r="Z24" s="85"/>
      <c r="AA24" s="85"/>
      <c r="AB24" s="85"/>
      <c r="AC24" s="85"/>
    </row>
    <row r="25" spans="1:29" s="71" customFormat="1" ht="11.1" customHeight="1">
      <c r="A25" s="69">
        <f>IF(B25&lt;&gt;"",COUNTA($B$20:B25),"")</f>
        <v>6</v>
      </c>
      <c r="B25" s="78" t="s">
        <v>74</v>
      </c>
      <c r="C25" s="161">
        <v>146144</v>
      </c>
      <c r="D25" s="161" t="s">
        <v>8</v>
      </c>
      <c r="E25" s="161">
        <v>3</v>
      </c>
      <c r="F25" s="161">
        <v>3725</v>
      </c>
      <c r="G25" s="161">
        <v>74</v>
      </c>
      <c r="H25" s="161">
        <v>38159</v>
      </c>
      <c r="I25" s="161">
        <v>60</v>
      </c>
      <c r="J25" s="161">
        <v>38099</v>
      </c>
      <c r="K25" s="161" t="s">
        <v>8</v>
      </c>
      <c r="L25" s="161">
        <v>50</v>
      </c>
      <c r="M25" s="161" t="s">
        <v>8</v>
      </c>
      <c r="N25" s="161">
        <v>104132</v>
      </c>
      <c r="O25" s="85"/>
      <c r="P25" s="85"/>
      <c r="Q25" s="85"/>
      <c r="R25" s="85"/>
      <c r="S25" s="85"/>
      <c r="T25" s="85"/>
      <c r="U25" s="85"/>
      <c r="V25" s="85"/>
      <c r="W25" s="85"/>
      <c r="X25" s="85"/>
      <c r="Y25" s="85"/>
      <c r="Z25" s="85"/>
      <c r="AA25" s="85"/>
      <c r="AB25" s="85"/>
      <c r="AC25" s="85"/>
    </row>
    <row r="26" spans="1:29" s="71" customFormat="1" ht="19.149999999999999" customHeight="1">
      <c r="A26" s="70">
        <f>IF(B26&lt;&gt;"",COUNTA($B$20:B26),"")</f>
        <v>7</v>
      </c>
      <c r="B26" s="80" t="s">
        <v>75</v>
      </c>
      <c r="C26" s="162">
        <v>279572</v>
      </c>
      <c r="D26" s="162">
        <v>21851</v>
      </c>
      <c r="E26" s="162">
        <v>13817</v>
      </c>
      <c r="F26" s="162">
        <v>29058</v>
      </c>
      <c r="G26" s="162">
        <v>5455</v>
      </c>
      <c r="H26" s="162">
        <v>277213</v>
      </c>
      <c r="I26" s="162">
        <v>162122</v>
      </c>
      <c r="J26" s="162">
        <v>115091</v>
      </c>
      <c r="K26" s="162">
        <v>12441</v>
      </c>
      <c r="L26" s="162">
        <v>19717</v>
      </c>
      <c r="M26" s="162">
        <v>3765</v>
      </c>
      <c r="N26" s="162">
        <v>-103745</v>
      </c>
      <c r="O26" s="85"/>
      <c r="P26" s="85"/>
      <c r="Q26" s="85"/>
      <c r="R26" s="85"/>
      <c r="S26" s="85"/>
      <c r="T26" s="85"/>
      <c r="U26" s="85"/>
      <c r="V26" s="85"/>
      <c r="W26" s="85"/>
      <c r="X26" s="85"/>
      <c r="Y26" s="85"/>
      <c r="Z26" s="85"/>
      <c r="AA26" s="85"/>
      <c r="AB26" s="85"/>
      <c r="AC26" s="85"/>
    </row>
    <row r="27" spans="1:29" s="71" customFormat="1" ht="21.6" customHeight="1">
      <c r="A27" s="69">
        <f>IF(B27&lt;&gt;"",COUNTA($B$20:B27),"")</f>
        <v>8</v>
      </c>
      <c r="B27" s="79" t="s">
        <v>76</v>
      </c>
      <c r="C27" s="161">
        <v>68860</v>
      </c>
      <c r="D27" s="161">
        <v>527</v>
      </c>
      <c r="E27" s="161">
        <v>6719</v>
      </c>
      <c r="F27" s="161">
        <v>9339</v>
      </c>
      <c r="G27" s="161">
        <v>179</v>
      </c>
      <c r="H27" s="161" t="s">
        <v>8</v>
      </c>
      <c r="I27" s="161" t="s">
        <v>8</v>
      </c>
      <c r="J27" s="161" t="s">
        <v>8</v>
      </c>
      <c r="K27" s="161">
        <v>34</v>
      </c>
      <c r="L27" s="161">
        <v>2671</v>
      </c>
      <c r="M27" s="161">
        <v>49392</v>
      </c>
      <c r="N27" s="161" t="s">
        <v>8</v>
      </c>
      <c r="O27" s="85"/>
      <c r="P27" s="85"/>
      <c r="Q27" s="85"/>
      <c r="R27" s="85"/>
      <c r="S27" s="85"/>
      <c r="T27" s="85"/>
      <c r="U27" s="85"/>
      <c r="V27" s="85"/>
      <c r="W27" s="85"/>
      <c r="X27" s="85"/>
      <c r="Y27" s="85"/>
      <c r="Z27" s="85"/>
      <c r="AA27" s="85"/>
      <c r="AB27" s="85"/>
      <c r="AC27" s="85"/>
    </row>
    <row r="28" spans="1:29" s="71" customFormat="1" ht="11.1" customHeight="1">
      <c r="A28" s="69">
        <f>IF(B28&lt;&gt;"",COUNTA($B$20:B28),"")</f>
        <v>9</v>
      </c>
      <c r="B28" s="78" t="s">
        <v>77</v>
      </c>
      <c r="C28" s="161">
        <v>17349</v>
      </c>
      <c r="D28" s="161" t="s">
        <v>8</v>
      </c>
      <c r="E28" s="161">
        <v>6027</v>
      </c>
      <c r="F28" s="161">
        <v>8901</v>
      </c>
      <c r="G28" s="161">
        <v>39</v>
      </c>
      <c r="H28" s="161" t="s">
        <v>8</v>
      </c>
      <c r="I28" s="161" t="s">
        <v>8</v>
      </c>
      <c r="J28" s="161" t="s">
        <v>8</v>
      </c>
      <c r="K28" s="161" t="s">
        <v>8</v>
      </c>
      <c r="L28" s="161">
        <v>2382</v>
      </c>
      <c r="M28" s="161" t="s">
        <v>8</v>
      </c>
      <c r="N28" s="161" t="s">
        <v>8</v>
      </c>
      <c r="O28" s="85"/>
      <c r="P28" s="85"/>
      <c r="Q28" s="85"/>
      <c r="R28" s="85"/>
      <c r="S28" s="85"/>
      <c r="T28" s="85"/>
      <c r="U28" s="85"/>
      <c r="V28" s="85"/>
      <c r="W28" s="85"/>
      <c r="X28" s="85"/>
      <c r="Y28" s="85"/>
      <c r="Z28" s="85"/>
      <c r="AA28" s="85"/>
      <c r="AB28" s="85"/>
      <c r="AC28" s="85"/>
    </row>
    <row r="29" spans="1:29" s="71" customFormat="1" ht="11.1" customHeight="1">
      <c r="A29" s="69">
        <f>IF(B29&lt;&gt;"",COUNTA($B$20:B29),"")</f>
        <v>10</v>
      </c>
      <c r="B29" s="78" t="s">
        <v>78</v>
      </c>
      <c r="C29" s="161" t="s">
        <v>8</v>
      </c>
      <c r="D29" s="161" t="s">
        <v>8</v>
      </c>
      <c r="E29" s="161" t="s">
        <v>8</v>
      </c>
      <c r="F29" s="161" t="s">
        <v>8</v>
      </c>
      <c r="G29" s="161" t="s">
        <v>8</v>
      </c>
      <c r="H29" s="161" t="s">
        <v>8</v>
      </c>
      <c r="I29" s="161" t="s">
        <v>8</v>
      </c>
      <c r="J29" s="161" t="s">
        <v>8</v>
      </c>
      <c r="K29" s="161" t="s">
        <v>8</v>
      </c>
      <c r="L29" s="161" t="s">
        <v>8</v>
      </c>
      <c r="M29" s="161" t="s">
        <v>8</v>
      </c>
      <c r="N29" s="161" t="s">
        <v>8</v>
      </c>
      <c r="O29" s="85"/>
      <c r="P29" s="85"/>
      <c r="Q29" s="85"/>
      <c r="R29" s="85"/>
      <c r="S29" s="85"/>
      <c r="T29" s="85"/>
      <c r="U29" s="85"/>
      <c r="V29" s="85"/>
      <c r="W29" s="85"/>
      <c r="X29" s="85"/>
      <c r="Y29" s="85"/>
      <c r="Z29" s="85"/>
      <c r="AA29" s="85"/>
      <c r="AB29" s="85"/>
      <c r="AC29" s="85"/>
    </row>
    <row r="30" spans="1:29" s="71" customFormat="1" ht="11.1" customHeight="1">
      <c r="A30" s="69">
        <f>IF(B30&lt;&gt;"",COUNTA($B$20:B30),"")</f>
        <v>11</v>
      </c>
      <c r="B30" s="78" t="s">
        <v>79</v>
      </c>
      <c r="C30" s="161">
        <v>8099</v>
      </c>
      <c r="D30" s="161" t="s">
        <v>8</v>
      </c>
      <c r="E30" s="161">
        <v>643</v>
      </c>
      <c r="F30" s="161" t="s">
        <v>8</v>
      </c>
      <c r="G30" s="161">
        <v>50</v>
      </c>
      <c r="H30" s="161">
        <v>3679</v>
      </c>
      <c r="I30" s="161">
        <v>119</v>
      </c>
      <c r="J30" s="161">
        <v>3561</v>
      </c>
      <c r="K30" s="161" t="s">
        <v>8</v>
      </c>
      <c r="L30" s="161">
        <v>3442</v>
      </c>
      <c r="M30" s="161">
        <v>285</v>
      </c>
      <c r="N30" s="161" t="s">
        <v>8</v>
      </c>
      <c r="O30" s="85"/>
      <c r="P30" s="85"/>
      <c r="Q30" s="85"/>
      <c r="R30" s="85"/>
      <c r="S30" s="85"/>
      <c r="T30" s="85"/>
      <c r="U30" s="85"/>
      <c r="V30" s="85"/>
      <c r="W30" s="85"/>
      <c r="X30" s="85"/>
      <c r="Y30" s="85"/>
      <c r="Z30" s="85"/>
      <c r="AA30" s="85"/>
      <c r="AB30" s="85"/>
      <c r="AC30" s="85"/>
    </row>
    <row r="31" spans="1:29" s="71" customFormat="1" ht="11.1" customHeight="1">
      <c r="A31" s="69">
        <f>IF(B31&lt;&gt;"",COUNTA($B$20:B31),"")</f>
        <v>12</v>
      </c>
      <c r="B31" s="78" t="s">
        <v>74</v>
      </c>
      <c r="C31" s="161" t="s">
        <v>8</v>
      </c>
      <c r="D31" s="161" t="s">
        <v>8</v>
      </c>
      <c r="E31" s="161" t="s">
        <v>8</v>
      </c>
      <c r="F31" s="161" t="s">
        <v>8</v>
      </c>
      <c r="G31" s="161" t="s">
        <v>8</v>
      </c>
      <c r="H31" s="161" t="s">
        <v>8</v>
      </c>
      <c r="I31" s="161" t="s">
        <v>8</v>
      </c>
      <c r="J31" s="161" t="s">
        <v>8</v>
      </c>
      <c r="K31" s="161" t="s">
        <v>8</v>
      </c>
      <c r="L31" s="161" t="s">
        <v>8</v>
      </c>
      <c r="M31" s="161" t="s">
        <v>8</v>
      </c>
      <c r="N31" s="161" t="s">
        <v>8</v>
      </c>
      <c r="O31" s="85"/>
      <c r="P31" s="85"/>
      <c r="Q31" s="85"/>
      <c r="R31" s="85"/>
      <c r="S31" s="85"/>
      <c r="T31" s="85"/>
      <c r="U31" s="85"/>
      <c r="V31" s="85"/>
      <c r="W31" s="85"/>
      <c r="X31" s="85"/>
      <c r="Y31" s="85"/>
      <c r="Z31" s="85"/>
      <c r="AA31" s="85"/>
      <c r="AB31" s="85"/>
      <c r="AC31" s="85"/>
    </row>
    <row r="32" spans="1:29" s="71" customFormat="1" ht="19.149999999999999" customHeight="1">
      <c r="A32" s="70">
        <f>IF(B32&lt;&gt;"",COUNTA($B$20:B32),"")</f>
        <v>13</v>
      </c>
      <c r="B32" s="80" t="s">
        <v>80</v>
      </c>
      <c r="C32" s="162">
        <v>76959</v>
      </c>
      <c r="D32" s="162">
        <v>527</v>
      </c>
      <c r="E32" s="162">
        <v>7362</v>
      </c>
      <c r="F32" s="162">
        <v>9339</v>
      </c>
      <c r="G32" s="162">
        <v>229</v>
      </c>
      <c r="H32" s="162">
        <v>3679</v>
      </c>
      <c r="I32" s="162">
        <v>119</v>
      </c>
      <c r="J32" s="162">
        <v>3561</v>
      </c>
      <c r="K32" s="162">
        <v>34</v>
      </c>
      <c r="L32" s="162">
        <v>6113</v>
      </c>
      <c r="M32" s="162">
        <v>49677</v>
      </c>
      <c r="N32" s="162" t="s">
        <v>8</v>
      </c>
      <c r="O32" s="85"/>
      <c r="P32" s="85"/>
      <c r="Q32" s="85"/>
      <c r="R32" s="85"/>
      <c r="S32" s="85"/>
      <c r="T32" s="85"/>
      <c r="U32" s="85"/>
      <c r="V32" s="85"/>
      <c r="W32" s="85"/>
      <c r="X32" s="85"/>
      <c r="Y32" s="85"/>
      <c r="Z32" s="85"/>
      <c r="AA32" s="85"/>
      <c r="AB32" s="85"/>
      <c r="AC32" s="85"/>
    </row>
    <row r="33" spans="1:29" s="71" customFormat="1" ht="19.149999999999999" customHeight="1">
      <c r="A33" s="70">
        <f>IF(B33&lt;&gt;"",COUNTA($B$20:B33),"")</f>
        <v>14</v>
      </c>
      <c r="B33" s="80" t="s">
        <v>81</v>
      </c>
      <c r="C33" s="162">
        <v>356531</v>
      </c>
      <c r="D33" s="162">
        <v>22378</v>
      </c>
      <c r="E33" s="162">
        <v>21179</v>
      </c>
      <c r="F33" s="162">
        <v>38397</v>
      </c>
      <c r="G33" s="162">
        <v>5684</v>
      </c>
      <c r="H33" s="162">
        <v>280892</v>
      </c>
      <c r="I33" s="162">
        <v>162240</v>
      </c>
      <c r="J33" s="162">
        <v>118652</v>
      </c>
      <c r="K33" s="162">
        <v>12475</v>
      </c>
      <c r="L33" s="162">
        <v>25831</v>
      </c>
      <c r="M33" s="162">
        <v>53442</v>
      </c>
      <c r="N33" s="162">
        <v>-103745</v>
      </c>
      <c r="O33" s="85"/>
      <c r="P33" s="85"/>
      <c r="Q33" s="85"/>
      <c r="R33" s="85"/>
      <c r="S33" s="85"/>
      <c r="T33" s="85"/>
      <c r="U33" s="85"/>
      <c r="V33" s="85"/>
      <c r="W33" s="85"/>
      <c r="X33" s="85"/>
      <c r="Y33" s="85"/>
      <c r="Z33" s="85"/>
      <c r="AA33" s="85"/>
      <c r="AB33" s="85"/>
      <c r="AC33" s="85"/>
    </row>
    <row r="34" spans="1:29" s="71" customFormat="1" ht="11.1" customHeight="1">
      <c r="A34" s="69">
        <f>IF(B34&lt;&gt;"",COUNTA($B$20:B34),"")</f>
        <v>15</v>
      </c>
      <c r="B34" s="78" t="s">
        <v>82</v>
      </c>
      <c r="C34" s="161" t="s">
        <v>8</v>
      </c>
      <c r="D34" s="161" t="s">
        <v>8</v>
      </c>
      <c r="E34" s="161" t="s">
        <v>8</v>
      </c>
      <c r="F34" s="161" t="s">
        <v>8</v>
      </c>
      <c r="G34" s="161" t="s">
        <v>8</v>
      </c>
      <c r="H34" s="161" t="s">
        <v>8</v>
      </c>
      <c r="I34" s="161" t="s">
        <v>8</v>
      </c>
      <c r="J34" s="161" t="s">
        <v>8</v>
      </c>
      <c r="K34" s="161" t="s">
        <v>8</v>
      </c>
      <c r="L34" s="161" t="s">
        <v>8</v>
      </c>
      <c r="M34" s="161" t="s">
        <v>8</v>
      </c>
      <c r="N34" s="161" t="s">
        <v>8</v>
      </c>
      <c r="O34" s="85"/>
      <c r="P34" s="85"/>
      <c r="Q34" s="85"/>
      <c r="R34" s="85"/>
      <c r="S34" s="85"/>
      <c r="T34" s="85"/>
      <c r="U34" s="85"/>
      <c r="V34" s="85"/>
      <c r="W34" s="85"/>
      <c r="X34" s="85"/>
      <c r="Y34" s="85"/>
      <c r="Z34" s="85"/>
      <c r="AA34" s="85"/>
      <c r="AB34" s="85"/>
      <c r="AC34" s="85"/>
    </row>
    <row r="35" spans="1:29" s="71" customFormat="1" ht="11.1" customHeight="1">
      <c r="A35" s="69">
        <f>IF(B35&lt;&gt;"",COUNTA($B$20:B35),"")</f>
        <v>16</v>
      </c>
      <c r="B35" s="78" t="s">
        <v>83</v>
      </c>
      <c r="C35" s="161" t="s">
        <v>8</v>
      </c>
      <c r="D35" s="161" t="s">
        <v>8</v>
      </c>
      <c r="E35" s="161" t="s">
        <v>8</v>
      </c>
      <c r="F35" s="161" t="s">
        <v>8</v>
      </c>
      <c r="G35" s="161" t="s">
        <v>8</v>
      </c>
      <c r="H35" s="161" t="s">
        <v>8</v>
      </c>
      <c r="I35" s="161" t="s">
        <v>8</v>
      </c>
      <c r="J35" s="161" t="s">
        <v>8</v>
      </c>
      <c r="K35" s="161" t="s">
        <v>8</v>
      </c>
      <c r="L35" s="161" t="s">
        <v>8</v>
      </c>
      <c r="M35" s="161" t="s">
        <v>8</v>
      </c>
      <c r="N35" s="161" t="s">
        <v>8</v>
      </c>
      <c r="O35" s="85"/>
      <c r="P35" s="85"/>
      <c r="Q35" s="85"/>
      <c r="R35" s="85"/>
      <c r="S35" s="85"/>
      <c r="T35" s="85"/>
      <c r="U35" s="85"/>
      <c r="V35" s="85"/>
      <c r="W35" s="85"/>
      <c r="X35" s="85"/>
      <c r="Y35" s="85"/>
      <c r="Z35" s="85"/>
      <c r="AA35" s="85"/>
      <c r="AB35" s="85"/>
      <c r="AC35" s="85"/>
    </row>
    <row r="36" spans="1:29" s="71" customFormat="1" ht="11.1" customHeight="1">
      <c r="A36" s="69">
        <f>IF(B36&lt;&gt;"",COUNTA($B$20:B36),"")</f>
        <v>17</v>
      </c>
      <c r="B36" s="78" t="s">
        <v>99</v>
      </c>
      <c r="C36" s="161" t="s">
        <v>8</v>
      </c>
      <c r="D36" s="161" t="s">
        <v>8</v>
      </c>
      <c r="E36" s="161" t="s">
        <v>8</v>
      </c>
      <c r="F36" s="161" t="s">
        <v>8</v>
      </c>
      <c r="G36" s="161" t="s">
        <v>8</v>
      </c>
      <c r="H36" s="161" t="s">
        <v>8</v>
      </c>
      <c r="I36" s="161" t="s">
        <v>8</v>
      </c>
      <c r="J36" s="161" t="s">
        <v>8</v>
      </c>
      <c r="K36" s="161" t="s">
        <v>8</v>
      </c>
      <c r="L36" s="161" t="s">
        <v>8</v>
      </c>
      <c r="M36" s="161" t="s">
        <v>8</v>
      </c>
      <c r="N36" s="161" t="s">
        <v>8</v>
      </c>
      <c r="O36" s="85"/>
      <c r="P36" s="85"/>
      <c r="Q36" s="85"/>
      <c r="R36" s="85"/>
      <c r="S36" s="85"/>
      <c r="T36" s="85"/>
      <c r="U36" s="85"/>
      <c r="V36" s="85"/>
      <c r="W36" s="85"/>
      <c r="X36" s="85"/>
      <c r="Y36" s="85"/>
      <c r="Z36" s="85"/>
      <c r="AA36" s="85"/>
      <c r="AB36" s="85"/>
      <c r="AC36" s="85"/>
    </row>
    <row r="37" spans="1:29" s="71" customFormat="1" ht="11.1" customHeight="1">
      <c r="A37" s="69">
        <f>IF(B37&lt;&gt;"",COUNTA($B$20:B37),"")</f>
        <v>18</v>
      </c>
      <c r="B37" s="78" t="s">
        <v>100</v>
      </c>
      <c r="C37" s="161" t="s">
        <v>8</v>
      </c>
      <c r="D37" s="161" t="s">
        <v>8</v>
      </c>
      <c r="E37" s="161" t="s">
        <v>8</v>
      </c>
      <c r="F37" s="161" t="s">
        <v>8</v>
      </c>
      <c r="G37" s="161" t="s">
        <v>8</v>
      </c>
      <c r="H37" s="161" t="s">
        <v>8</v>
      </c>
      <c r="I37" s="161" t="s">
        <v>8</v>
      </c>
      <c r="J37" s="161" t="s">
        <v>8</v>
      </c>
      <c r="K37" s="161" t="s">
        <v>8</v>
      </c>
      <c r="L37" s="161" t="s">
        <v>8</v>
      </c>
      <c r="M37" s="161" t="s">
        <v>8</v>
      </c>
      <c r="N37" s="161" t="s">
        <v>8</v>
      </c>
      <c r="O37" s="85"/>
      <c r="P37" s="85"/>
      <c r="Q37" s="85"/>
      <c r="R37" s="85"/>
      <c r="S37" s="85"/>
      <c r="T37" s="85"/>
      <c r="U37" s="85"/>
      <c r="V37" s="85"/>
      <c r="W37" s="85"/>
      <c r="X37" s="85"/>
      <c r="Y37" s="85"/>
      <c r="Z37" s="85"/>
      <c r="AA37" s="85"/>
      <c r="AB37" s="85"/>
      <c r="AC37" s="85"/>
    </row>
    <row r="38" spans="1:29" s="71" customFormat="1" ht="11.1" customHeight="1">
      <c r="A38" s="69">
        <f>IF(B38&lt;&gt;"",COUNTA($B$20:B38),"")</f>
        <v>19</v>
      </c>
      <c r="B38" s="78" t="s">
        <v>27</v>
      </c>
      <c r="C38" s="161">
        <v>45170</v>
      </c>
      <c r="D38" s="161" t="s">
        <v>8</v>
      </c>
      <c r="E38" s="161" t="s">
        <v>8</v>
      </c>
      <c r="F38" s="161" t="s">
        <v>8</v>
      </c>
      <c r="G38" s="161" t="s">
        <v>8</v>
      </c>
      <c r="H38" s="161" t="s">
        <v>8</v>
      </c>
      <c r="I38" s="161" t="s">
        <v>8</v>
      </c>
      <c r="J38" s="161" t="s">
        <v>8</v>
      </c>
      <c r="K38" s="161" t="s">
        <v>8</v>
      </c>
      <c r="L38" s="161" t="s">
        <v>8</v>
      </c>
      <c r="M38" s="161" t="s">
        <v>8</v>
      </c>
      <c r="N38" s="161">
        <v>45170</v>
      </c>
      <c r="O38" s="85"/>
      <c r="P38" s="85"/>
      <c r="Q38" s="85"/>
      <c r="R38" s="85"/>
      <c r="S38" s="85"/>
      <c r="T38" s="85"/>
      <c r="U38" s="85"/>
      <c r="V38" s="85"/>
      <c r="W38" s="85"/>
      <c r="X38" s="85"/>
      <c r="Y38" s="85"/>
      <c r="Z38" s="85"/>
      <c r="AA38" s="85"/>
      <c r="AB38" s="85"/>
      <c r="AC38" s="85"/>
    </row>
    <row r="39" spans="1:29" s="71" customFormat="1" ht="21.6" customHeight="1">
      <c r="A39" s="69">
        <f>IF(B39&lt;&gt;"",COUNTA($B$20:B39),"")</f>
        <v>20</v>
      </c>
      <c r="B39" s="79" t="s">
        <v>84</v>
      </c>
      <c r="C39" s="161">
        <v>33374</v>
      </c>
      <c r="D39" s="161" t="s">
        <v>8</v>
      </c>
      <c r="E39" s="161" t="s">
        <v>8</v>
      </c>
      <c r="F39" s="161" t="s">
        <v>8</v>
      </c>
      <c r="G39" s="161" t="s">
        <v>8</v>
      </c>
      <c r="H39" s="161" t="s">
        <v>8</v>
      </c>
      <c r="I39" s="161" t="s">
        <v>8</v>
      </c>
      <c r="J39" s="161" t="s">
        <v>8</v>
      </c>
      <c r="K39" s="161" t="s">
        <v>8</v>
      </c>
      <c r="L39" s="161" t="s">
        <v>8</v>
      </c>
      <c r="M39" s="161" t="s">
        <v>8</v>
      </c>
      <c r="N39" s="161">
        <v>33374</v>
      </c>
      <c r="O39" s="85"/>
      <c r="P39" s="85"/>
      <c r="Q39" s="85"/>
      <c r="R39" s="85"/>
      <c r="S39" s="85"/>
      <c r="T39" s="85"/>
      <c r="U39" s="85"/>
      <c r="V39" s="85"/>
      <c r="W39" s="85"/>
      <c r="X39" s="85"/>
      <c r="Y39" s="85"/>
      <c r="Z39" s="85"/>
      <c r="AA39" s="85"/>
      <c r="AB39" s="85"/>
      <c r="AC39" s="85"/>
    </row>
    <row r="40" spans="1:29" s="71" customFormat="1" ht="21.6" customHeight="1">
      <c r="A40" s="69">
        <f>IF(B40&lt;&gt;"",COUNTA($B$20:B40),"")</f>
        <v>21</v>
      </c>
      <c r="B40" s="79" t="s">
        <v>85</v>
      </c>
      <c r="C40" s="161">
        <v>143259</v>
      </c>
      <c r="D40" s="161">
        <v>11</v>
      </c>
      <c r="E40" s="161">
        <v>5</v>
      </c>
      <c r="F40" s="161">
        <v>103</v>
      </c>
      <c r="G40" s="161">
        <v>1057</v>
      </c>
      <c r="H40" s="161">
        <v>141167</v>
      </c>
      <c r="I40" s="161">
        <v>72420</v>
      </c>
      <c r="J40" s="161">
        <v>68746</v>
      </c>
      <c r="K40" s="161">
        <v>14</v>
      </c>
      <c r="L40" s="161">
        <v>851</v>
      </c>
      <c r="M40" s="161">
        <v>51</v>
      </c>
      <c r="N40" s="161" t="s">
        <v>8</v>
      </c>
      <c r="O40" s="85"/>
      <c r="P40" s="85"/>
      <c r="Q40" s="85"/>
      <c r="R40" s="85"/>
      <c r="S40" s="85"/>
      <c r="T40" s="85"/>
      <c r="U40" s="85"/>
      <c r="V40" s="85"/>
      <c r="W40" s="85"/>
      <c r="X40" s="85"/>
      <c r="Y40" s="85"/>
      <c r="Z40" s="85"/>
      <c r="AA40" s="85"/>
      <c r="AB40" s="85"/>
      <c r="AC40" s="85"/>
    </row>
    <row r="41" spans="1:29" s="71" customFormat="1" ht="21.6" customHeight="1">
      <c r="A41" s="69">
        <f>IF(B41&lt;&gt;"",COUNTA($B$20:B41),"")</f>
        <v>22</v>
      </c>
      <c r="B41" s="79" t="s">
        <v>86</v>
      </c>
      <c r="C41" s="161">
        <v>18629</v>
      </c>
      <c r="D41" s="161" t="s">
        <v>8</v>
      </c>
      <c r="E41" s="161" t="s">
        <v>8</v>
      </c>
      <c r="F41" s="161">
        <v>7</v>
      </c>
      <c r="G41" s="161">
        <v>14</v>
      </c>
      <c r="H41" s="161">
        <v>18495</v>
      </c>
      <c r="I41" s="161">
        <v>18495</v>
      </c>
      <c r="J41" s="161" t="s">
        <v>8</v>
      </c>
      <c r="K41" s="161" t="s">
        <v>8</v>
      </c>
      <c r="L41" s="161">
        <v>114</v>
      </c>
      <c r="M41" s="161" t="s">
        <v>8</v>
      </c>
      <c r="N41" s="161" t="s">
        <v>8</v>
      </c>
      <c r="O41" s="85"/>
      <c r="P41" s="85"/>
      <c r="Q41" s="85"/>
      <c r="R41" s="85"/>
      <c r="S41" s="85"/>
      <c r="T41" s="85"/>
      <c r="U41" s="85"/>
      <c r="V41" s="85"/>
      <c r="W41" s="85"/>
      <c r="X41" s="85"/>
      <c r="Y41" s="85"/>
      <c r="Z41" s="85"/>
      <c r="AA41" s="85"/>
      <c r="AB41" s="85"/>
      <c r="AC41" s="85"/>
    </row>
    <row r="42" spans="1:29" s="71" customFormat="1" ht="11.1" customHeight="1">
      <c r="A42" s="69">
        <f>IF(B42&lt;&gt;"",COUNTA($B$20:B42),"")</f>
        <v>23</v>
      </c>
      <c r="B42" s="78" t="s">
        <v>87</v>
      </c>
      <c r="C42" s="161">
        <v>9295</v>
      </c>
      <c r="D42" s="161">
        <v>20</v>
      </c>
      <c r="E42" s="161">
        <v>3385</v>
      </c>
      <c r="F42" s="161">
        <v>58</v>
      </c>
      <c r="G42" s="161">
        <v>925</v>
      </c>
      <c r="H42" s="161">
        <v>284</v>
      </c>
      <c r="I42" s="161" t="s">
        <v>8</v>
      </c>
      <c r="J42" s="161">
        <v>283</v>
      </c>
      <c r="K42" s="161">
        <v>292</v>
      </c>
      <c r="L42" s="161">
        <v>4192</v>
      </c>
      <c r="M42" s="161">
        <v>139</v>
      </c>
      <c r="N42" s="161" t="s">
        <v>8</v>
      </c>
      <c r="O42" s="85"/>
      <c r="P42" s="85"/>
      <c r="Q42" s="85"/>
      <c r="R42" s="85"/>
      <c r="S42" s="85"/>
      <c r="T42" s="85"/>
      <c r="U42" s="85"/>
      <c r="V42" s="85"/>
      <c r="W42" s="85"/>
      <c r="X42" s="85"/>
      <c r="Y42" s="85"/>
      <c r="Z42" s="85"/>
      <c r="AA42" s="85"/>
      <c r="AB42" s="85"/>
      <c r="AC42" s="85"/>
    </row>
    <row r="43" spans="1:29" s="71" customFormat="1" ht="11.1" customHeight="1">
      <c r="A43" s="69">
        <f>IF(B43&lt;&gt;"",COUNTA($B$20:B43),"")</f>
        <v>24</v>
      </c>
      <c r="B43" s="78" t="s">
        <v>88</v>
      </c>
      <c r="C43" s="161">
        <v>217891</v>
      </c>
      <c r="D43" s="161">
        <v>961</v>
      </c>
      <c r="E43" s="161">
        <v>6625</v>
      </c>
      <c r="F43" s="161">
        <v>4370</v>
      </c>
      <c r="G43" s="161">
        <v>203</v>
      </c>
      <c r="H43" s="161">
        <v>97027</v>
      </c>
      <c r="I43" s="161">
        <v>54716</v>
      </c>
      <c r="J43" s="161">
        <v>42311</v>
      </c>
      <c r="K43" s="161">
        <v>3743</v>
      </c>
      <c r="L43" s="161">
        <v>462</v>
      </c>
      <c r="M43" s="161">
        <v>322</v>
      </c>
      <c r="N43" s="161">
        <v>104178</v>
      </c>
      <c r="O43" s="85"/>
      <c r="P43" s="85"/>
      <c r="Q43" s="85"/>
      <c r="R43" s="85"/>
      <c r="S43" s="85"/>
      <c r="T43" s="85"/>
      <c r="U43" s="85"/>
      <c r="V43" s="85"/>
      <c r="W43" s="85"/>
      <c r="X43" s="85"/>
      <c r="Y43" s="85"/>
      <c r="Z43" s="85"/>
      <c r="AA43" s="85"/>
      <c r="AB43" s="85"/>
      <c r="AC43" s="85"/>
    </row>
    <row r="44" spans="1:29" s="71" customFormat="1" ht="11.1" customHeight="1">
      <c r="A44" s="69">
        <f>IF(B44&lt;&gt;"",COUNTA($B$20:B44),"")</f>
        <v>25</v>
      </c>
      <c r="B44" s="78" t="s">
        <v>74</v>
      </c>
      <c r="C44" s="161">
        <v>146144</v>
      </c>
      <c r="D44" s="161" t="s">
        <v>8</v>
      </c>
      <c r="E44" s="161">
        <v>3</v>
      </c>
      <c r="F44" s="161">
        <v>3725</v>
      </c>
      <c r="G44" s="161">
        <v>74</v>
      </c>
      <c r="H44" s="161">
        <v>38159</v>
      </c>
      <c r="I44" s="161">
        <v>60</v>
      </c>
      <c r="J44" s="161">
        <v>38099</v>
      </c>
      <c r="K44" s="161" t="s">
        <v>8</v>
      </c>
      <c r="L44" s="161">
        <v>50</v>
      </c>
      <c r="M44" s="161" t="s">
        <v>8</v>
      </c>
      <c r="N44" s="161">
        <v>104132</v>
      </c>
      <c r="O44" s="85"/>
      <c r="P44" s="85"/>
      <c r="Q44" s="85"/>
      <c r="R44" s="85"/>
      <c r="S44" s="85"/>
      <c r="T44" s="85"/>
      <c r="U44" s="85"/>
      <c r="V44" s="85"/>
      <c r="W44" s="85"/>
      <c r="X44" s="85"/>
      <c r="Y44" s="85"/>
      <c r="Z44" s="85"/>
      <c r="AA44" s="85"/>
      <c r="AB44" s="85"/>
      <c r="AC44" s="85"/>
    </row>
    <row r="45" spans="1:29" s="71" customFormat="1" ht="19.149999999999999" customHeight="1">
      <c r="A45" s="70">
        <f>IF(B45&lt;&gt;"",COUNTA($B$20:B45),"")</f>
        <v>26</v>
      </c>
      <c r="B45" s="80" t="s">
        <v>89</v>
      </c>
      <c r="C45" s="162">
        <v>321474</v>
      </c>
      <c r="D45" s="162">
        <v>992</v>
      </c>
      <c r="E45" s="162">
        <v>10012</v>
      </c>
      <c r="F45" s="162">
        <v>812</v>
      </c>
      <c r="G45" s="162">
        <v>2125</v>
      </c>
      <c r="H45" s="162">
        <v>218813</v>
      </c>
      <c r="I45" s="162">
        <v>145571</v>
      </c>
      <c r="J45" s="162">
        <v>73242</v>
      </c>
      <c r="K45" s="162">
        <v>4049</v>
      </c>
      <c r="L45" s="162">
        <v>5569</v>
      </c>
      <c r="M45" s="162">
        <v>512</v>
      </c>
      <c r="N45" s="162">
        <v>78590</v>
      </c>
      <c r="O45" s="85"/>
      <c r="P45" s="85"/>
      <c r="Q45" s="85"/>
      <c r="R45" s="85"/>
      <c r="S45" s="85"/>
      <c r="T45" s="85"/>
      <c r="U45" s="85"/>
      <c r="V45" s="85"/>
      <c r="W45" s="85"/>
      <c r="X45" s="85"/>
      <c r="Y45" s="85"/>
      <c r="Z45" s="85"/>
      <c r="AA45" s="85"/>
      <c r="AB45" s="85"/>
      <c r="AC45" s="85"/>
    </row>
    <row r="46" spans="1:29" s="87" customFormat="1" ht="11.1" customHeight="1">
      <c r="A46" s="69">
        <f>IF(B46&lt;&gt;"",COUNTA($B$20:B46),"")</f>
        <v>27</v>
      </c>
      <c r="B46" s="78" t="s">
        <v>90</v>
      </c>
      <c r="C46" s="161">
        <v>35080</v>
      </c>
      <c r="D46" s="161" t="s">
        <v>8</v>
      </c>
      <c r="E46" s="161">
        <v>1317</v>
      </c>
      <c r="F46" s="161" t="s">
        <v>8</v>
      </c>
      <c r="G46" s="161">
        <v>50</v>
      </c>
      <c r="H46" s="161">
        <v>3511</v>
      </c>
      <c r="I46" s="161" t="s">
        <v>8</v>
      </c>
      <c r="J46" s="161">
        <v>3511</v>
      </c>
      <c r="K46" s="161">
        <v>154</v>
      </c>
      <c r="L46" s="161">
        <v>2849</v>
      </c>
      <c r="M46" s="161">
        <v>19037</v>
      </c>
      <c r="N46" s="161">
        <v>8161</v>
      </c>
      <c r="O46" s="86"/>
      <c r="P46" s="86"/>
      <c r="Q46" s="86"/>
      <c r="R46" s="86"/>
      <c r="S46" s="86"/>
      <c r="T46" s="86"/>
      <c r="U46" s="86"/>
      <c r="V46" s="86"/>
      <c r="W46" s="86"/>
      <c r="X46" s="86"/>
      <c r="Y46" s="86"/>
      <c r="Z46" s="86"/>
      <c r="AA46" s="86"/>
      <c r="AB46" s="86"/>
      <c r="AC46" s="86"/>
    </row>
    <row r="47" spans="1:29" s="87" customFormat="1" ht="11.1" customHeight="1">
      <c r="A47" s="69">
        <f>IF(B47&lt;&gt;"",COUNTA($B$20:B47),"")</f>
        <v>28</v>
      </c>
      <c r="B47" s="78" t="s">
        <v>91</v>
      </c>
      <c r="C47" s="161" t="s">
        <v>8</v>
      </c>
      <c r="D47" s="161" t="s">
        <v>8</v>
      </c>
      <c r="E47" s="161" t="s">
        <v>8</v>
      </c>
      <c r="F47" s="161" t="s">
        <v>8</v>
      </c>
      <c r="G47" s="161" t="s">
        <v>8</v>
      </c>
      <c r="H47" s="161" t="s">
        <v>8</v>
      </c>
      <c r="I47" s="161" t="s">
        <v>8</v>
      </c>
      <c r="J47" s="161" t="s">
        <v>8</v>
      </c>
      <c r="K47" s="161" t="s">
        <v>8</v>
      </c>
      <c r="L47" s="161" t="s">
        <v>8</v>
      </c>
      <c r="M47" s="161" t="s">
        <v>8</v>
      </c>
      <c r="N47" s="161" t="s">
        <v>8</v>
      </c>
      <c r="O47" s="86"/>
      <c r="P47" s="86"/>
      <c r="Q47" s="86"/>
      <c r="R47" s="86"/>
      <c r="S47" s="86"/>
      <c r="T47" s="86"/>
      <c r="U47" s="86"/>
      <c r="V47" s="86"/>
      <c r="W47" s="86"/>
      <c r="X47" s="86"/>
      <c r="Y47" s="86"/>
      <c r="Z47" s="86"/>
      <c r="AA47" s="86"/>
      <c r="AB47" s="86"/>
      <c r="AC47" s="86"/>
    </row>
    <row r="48" spans="1:29" s="87" customFormat="1" ht="11.1" customHeight="1">
      <c r="A48" s="69">
        <f>IF(B48&lt;&gt;"",COUNTA($B$20:B48),"")</f>
        <v>29</v>
      </c>
      <c r="B48" s="78" t="s">
        <v>92</v>
      </c>
      <c r="C48" s="161">
        <v>32158</v>
      </c>
      <c r="D48" s="161">
        <v>13</v>
      </c>
      <c r="E48" s="161">
        <v>8</v>
      </c>
      <c r="F48" s="161">
        <v>387</v>
      </c>
      <c r="G48" s="161" t="s">
        <v>8</v>
      </c>
      <c r="H48" s="161">
        <v>74</v>
      </c>
      <c r="I48" s="161">
        <v>71</v>
      </c>
      <c r="J48" s="161">
        <v>3</v>
      </c>
      <c r="K48" s="161" t="s">
        <v>8</v>
      </c>
      <c r="L48" s="161">
        <v>9</v>
      </c>
      <c r="M48" s="161">
        <v>31667</v>
      </c>
      <c r="N48" s="161" t="s">
        <v>8</v>
      </c>
      <c r="O48" s="86"/>
      <c r="P48" s="86"/>
      <c r="Q48" s="86"/>
      <c r="R48" s="86"/>
      <c r="S48" s="86"/>
      <c r="T48" s="86"/>
      <c r="U48" s="86"/>
      <c r="V48" s="86"/>
      <c r="W48" s="86"/>
      <c r="X48" s="86"/>
      <c r="Y48" s="86"/>
      <c r="Z48" s="86"/>
      <c r="AA48" s="86"/>
      <c r="AB48" s="86"/>
      <c r="AC48" s="86"/>
    </row>
    <row r="49" spans="1:29" s="87" customFormat="1" ht="11.1" customHeight="1">
      <c r="A49" s="69">
        <f>IF(B49&lt;&gt;"",COUNTA($B$20:B49),"")</f>
        <v>30</v>
      </c>
      <c r="B49" s="78" t="s">
        <v>74</v>
      </c>
      <c r="C49" s="161" t="s">
        <v>8</v>
      </c>
      <c r="D49" s="161" t="s">
        <v>8</v>
      </c>
      <c r="E49" s="161" t="s">
        <v>8</v>
      </c>
      <c r="F49" s="161" t="s">
        <v>8</v>
      </c>
      <c r="G49" s="161" t="s">
        <v>8</v>
      </c>
      <c r="H49" s="161" t="s">
        <v>8</v>
      </c>
      <c r="I49" s="161" t="s">
        <v>8</v>
      </c>
      <c r="J49" s="161" t="s">
        <v>8</v>
      </c>
      <c r="K49" s="161" t="s">
        <v>8</v>
      </c>
      <c r="L49" s="161" t="s">
        <v>8</v>
      </c>
      <c r="M49" s="161" t="s">
        <v>8</v>
      </c>
      <c r="N49" s="161" t="s">
        <v>8</v>
      </c>
      <c r="O49" s="86"/>
      <c r="P49" s="86"/>
      <c r="Q49" s="86"/>
      <c r="R49" s="86"/>
      <c r="S49" s="86"/>
      <c r="T49" s="86"/>
      <c r="U49" s="86"/>
      <c r="V49" s="86"/>
      <c r="W49" s="86"/>
      <c r="X49" s="86"/>
      <c r="Y49" s="86"/>
      <c r="Z49" s="86"/>
      <c r="AA49" s="86"/>
      <c r="AB49" s="86"/>
      <c r="AC49" s="86"/>
    </row>
    <row r="50" spans="1:29" s="71" customFormat="1" ht="19.149999999999999" customHeight="1">
      <c r="A50" s="70">
        <f>IF(B50&lt;&gt;"",COUNTA($B$20:B50),"")</f>
        <v>31</v>
      </c>
      <c r="B50" s="80" t="s">
        <v>93</v>
      </c>
      <c r="C50" s="162">
        <v>67238</v>
      </c>
      <c r="D50" s="162">
        <v>13</v>
      </c>
      <c r="E50" s="162">
        <v>1325</v>
      </c>
      <c r="F50" s="162">
        <v>387</v>
      </c>
      <c r="G50" s="162">
        <v>50</v>
      </c>
      <c r="H50" s="162">
        <v>3586</v>
      </c>
      <c r="I50" s="162">
        <v>71</v>
      </c>
      <c r="J50" s="162">
        <v>3515</v>
      </c>
      <c r="K50" s="162">
        <v>154</v>
      </c>
      <c r="L50" s="162">
        <v>2858</v>
      </c>
      <c r="M50" s="162">
        <v>50705</v>
      </c>
      <c r="N50" s="162">
        <v>8161</v>
      </c>
      <c r="O50" s="85"/>
      <c r="P50" s="85"/>
      <c r="Q50" s="85"/>
      <c r="R50" s="85"/>
      <c r="S50" s="85"/>
      <c r="T50" s="85"/>
      <c r="U50" s="85"/>
      <c r="V50" s="85"/>
      <c r="W50" s="85"/>
      <c r="X50" s="85"/>
      <c r="Y50" s="85"/>
      <c r="Z50" s="85"/>
      <c r="AA50" s="85"/>
      <c r="AB50" s="85"/>
      <c r="AC50" s="85"/>
    </row>
    <row r="51" spans="1:29" s="71" customFormat="1" ht="19.149999999999999" customHeight="1">
      <c r="A51" s="70">
        <f>IF(B51&lt;&gt;"",COUNTA($B$20:B51),"")</f>
        <v>32</v>
      </c>
      <c r="B51" s="80" t="s">
        <v>94</v>
      </c>
      <c r="C51" s="162">
        <v>388712</v>
      </c>
      <c r="D51" s="162">
        <v>1005</v>
      </c>
      <c r="E51" s="162">
        <v>11338</v>
      </c>
      <c r="F51" s="162">
        <v>1199</v>
      </c>
      <c r="G51" s="162">
        <v>2175</v>
      </c>
      <c r="H51" s="162">
        <v>222399</v>
      </c>
      <c r="I51" s="162">
        <v>145642</v>
      </c>
      <c r="J51" s="162">
        <v>76757</v>
      </c>
      <c r="K51" s="162">
        <v>4203</v>
      </c>
      <c r="L51" s="162">
        <v>8427</v>
      </c>
      <c r="M51" s="162">
        <v>51216</v>
      </c>
      <c r="N51" s="162">
        <v>86751</v>
      </c>
      <c r="O51" s="85"/>
      <c r="P51" s="85"/>
      <c r="Q51" s="85"/>
      <c r="R51" s="85"/>
      <c r="S51" s="85"/>
      <c r="T51" s="85"/>
      <c r="U51" s="85"/>
      <c r="V51" s="85"/>
      <c r="W51" s="85"/>
      <c r="X51" s="85"/>
      <c r="Y51" s="85"/>
      <c r="Z51" s="85"/>
      <c r="AA51" s="85"/>
      <c r="AB51" s="85"/>
      <c r="AC51" s="85"/>
    </row>
    <row r="52" spans="1:29" s="71" customFormat="1" ht="19.149999999999999" customHeight="1">
      <c r="A52" s="70">
        <f>IF(B52&lt;&gt;"",COUNTA($B$20:B52),"")</f>
        <v>33</v>
      </c>
      <c r="B52" s="80" t="s">
        <v>95</v>
      </c>
      <c r="C52" s="162">
        <v>32181</v>
      </c>
      <c r="D52" s="162">
        <v>-21373</v>
      </c>
      <c r="E52" s="162">
        <v>-9841</v>
      </c>
      <c r="F52" s="162">
        <v>-37197</v>
      </c>
      <c r="G52" s="162">
        <v>-3509</v>
      </c>
      <c r="H52" s="162">
        <v>-58493</v>
      </c>
      <c r="I52" s="162">
        <v>-16598</v>
      </c>
      <c r="J52" s="162">
        <v>-41895</v>
      </c>
      <c r="K52" s="162">
        <v>-8271</v>
      </c>
      <c r="L52" s="162">
        <v>-17403</v>
      </c>
      <c r="M52" s="162">
        <v>-2226</v>
      </c>
      <c r="N52" s="162">
        <v>190496</v>
      </c>
      <c r="O52" s="85"/>
      <c r="P52" s="85"/>
      <c r="Q52" s="85"/>
      <c r="R52" s="85"/>
      <c r="S52" s="85"/>
      <c r="T52" s="85"/>
      <c r="U52" s="85"/>
      <c r="V52" s="85"/>
      <c r="W52" s="85"/>
      <c r="X52" s="85"/>
      <c r="Y52" s="85"/>
      <c r="Z52" s="85"/>
      <c r="AA52" s="85"/>
      <c r="AB52" s="85"/>
      <c r="AC52" s="85"/>
    </row>
    <row r="53" spans="1:29" s="87" customFormat="1" ht="24.95" customHeight="1">
      <c r="A53" s="69">
        <f>IF(B53&lt;&gt;"",COUNTA($B$20:B53),"")</f>
        <v>34</v>
      </c>
      <c r="B53" s="81" t="s">
        <v>96</v>
      </c>
      <c r="C53" s="163">
        <v>41902</v>
      </c>
      <c r="D53" s="163">
        <v>-20859</v>
      </c>
      <c r="E53" s="163">
        <v>-3805</v>
      </c>
      <c r="F53" s="163">
        <v>-28246</v>
      </c>
      <c r="G53" s="163">
        <v>-3330</v>
      </c>
      <c r="H53" s="163">
        <v>-58399</v>
      </c>
      <c r="I53" s="163">
        <v>-16550</v>
      </c>
      <c r="J53" s="163">
        <v>-41849</v>
      </c>
      <c r="K53" s="163">
        <v>-8392</v>
      </c>
      <c r="L53" s="163">
        <v>-14148</v>
      </c>
      <c r="M53" s="163">
        <v>-3253</v>
      </c>
      <c r="N53" s="163">
        <v>182334</v>
      </c>
      <c r="O53" s="86"/>
      <c r="P53" s="86"/>
      <c r="Q53" s="86"/>
      <c r="R53" s="86"/>
      <c r="S53" s="86"/>
      <c r="T53" s="86"/>
      <c r="U53" s="86"/>
      <c r="V53" s="86"/>
      <c r="W53" s="86"/>
      <c r="X53" s="86"/>
      <c r="Y53" s="86"/>
      <c r="Z53" s="86"/>
      <c r="AA53" s="86"/>
      <c r="AB53" s="86"/>
      <c r="AC53" s="86"/>
    </row>
    <row r="54" spans="1:29" s="87" customFormat="1" ht="15" customHeight="1">
      <c r="A54" s="69">
        <f>IF(B54&lt;&gt;"",COUNTA($B$20:B54),"")</f>
        <v>35</v>
      </c>
      <c r="B54" s="78" t="s">
        <v>97</v>
      </c>
      <c r="C54" s="161">
        <v>10235</v>
      </c>
      <c r="D54" s="161" t="s">
        <v>8</v>
      </c>
      <c r="E54" s="161" t="s">
        <v>8</v>
      </c>
      <c r="F54" s="161" t="s">
        <v>8</v>
      </c>
      <c r="G54" s="161" t="s">
        <v>8</v>
      </c>
      <c r="H54" s="161" t="s">
        <v>8</v>
      </c>
      <c r="I54" s="161" t="s">
        <v>8</v>
      </c>
      <c r="J54" s="161" t="s">
        <v>8</v>
      </c>
      <c r="K54" s="161" t="s">
        <v>8</v>
      </c>
      <c r="L54" s="161" t="s">
        <v>8</v>
      </c>
      <c r="M54" s="161" t="s">
        <v>8</v>
      </c>
      <c r="N54" s="161">
        <v>10235</v>
      </c>
      <c r="O54" s="86"/>
      <c r="P54" s="86"/>
      <c r="Q54" s="86"/>
      <c r="R54" s="86"/>
      <c r="S54" s="86"/>
      <c r="T54" s="86"/>
      <c r="U54" s="86"/>
      <c r="V54" s="86"/>
      <c r="W54" s="86"/>
      <c r="X54" s="86"/>
      <c r="Y54" s="86"/>
      <c r="Z54" s="86"/>
      <c r="AA54" s="86"/>
      <c r="AB54" s="86"/>
      <c r="AC54" s="86"/>
    </row>
    <row r="55" spans="1:29" ht="11.1" customHeight="1">
      <c r="A55" s="69">
        <f>IF(B55&lt;&gt;"",COUNTA($B$20:B55),"")</f>
        <v>36</v>
      </c>
      <c r="B55" s="78" t="s">
        <v>98</v>
      </c>
      <c r="C55" s="161">
        <v>8219</v>
      </c>
      <c r="D55" s="161" t="s">
        <v>8</v>
      </c>
      <c r="E55" s="161" t="s">
        <v>8</v>
      </c>
      <c r="F55" s="161" t="s">
        <v>8</v>
      </c>
      <c r="G55" s="161" t="s">
        <v>8</v>
      </c>
      <c r="H55" s="161" t="s">
        <v>8</v>
      </c>
      <c r="I55" s="161" t="s">
        <v>8</v>
      </c>
      <c r="J55" s="161" t="s">
        <v>8</v>
      </c>
      <c r="K55" s="161" t="s">
        <v>8</v>
      </c>
      <c r="L55" s="161" t="s">
        <v>8</v>
      </c>
      <c r="M55" s="161" t="s">
        <v>8</v>
      </c>
      <c r="N55" s="161">
        <v>8219</v>
      </c>
    </row>
    <row r="56" spans="1:29" s="74" customFormat="1" ht="20.100000000000001" customHeight="1">
      <c r="A56" s="69" t="str">
        <f>IF(B56&lt;&gt;"",COUNTA($B$20:B56),"")</f>
        <v/>
      </c>
      <c r="B56" s="78"/>
      <c r="C56" s="229" t="s">
        <v>53</v>
      </c>
      <c r="D56" s="230"/>
      <c r="E56" s="230"/>
      <c r="F56" s="230"/>
      <c r="G56" s="230"/>
      <c r="H56" s="230" t="s">
        <v>53</v>
      </c>
      <c r="I56" s="230"/>
      <c r="J56" s="230"/>
      <c r="K56" s="230"/>
      <c r="L56" s="230"/>
      <c r="M56" s="230"/>
      <c r="N56" s="230"/>
    </row>
    <row r="57" spans="1:29" s="71" customFormat="1" ht="11.1" customHeight="1">
      <c r="A57" s="69">
        <f>IF(B57&lt;&gt;"",COUNTA($B$20:B57),"")</f>
        <v>37</v>
      </c>
      <c r="B57" s="78" t="s">
        <v>70</v>
      </c>
      <c r="C57" s="164">
        <v>327.5</v>
      </c>
      <c r="D57" s="164">
        <v>72.75</v>
      </c>
      <c r="E57" s="164">
        <v>47.62</v>
      </c>
      <c r="F57" s="164">
        <v>19.95</v>
      </c>
      <c r="G57" s="164">
        <v>15.07</v>
      </c>
      <c r="H57" s="164">
        <v>93.74</v>
      </c>
      <c r="I57" s="164">
        <v>64.650000000000006</v>
      </c>
      <c r="J57" s="164">
        <v>29.09</v>
      </c>
      <c r="K57" s="164">
        <v>22.19</v>
      </c>
      <c r="L57" s="164">
        <v>42.34</v>
      </c>
      <c r="M57" s="164">
        <v>13.86</v>
      </c>
      <c r="N57" s="164" t="s">
        <v>8</v>
      </c>
      <c r="O57" s="85"/>
      <c r="P57" s="85"/>
      <c r="Q57" s="85"/>
      <c r="R57" s="85"/>
      <c r="S57" s="85"/>
      <c r="T57" s="85"/>
      <c r="U57" s="85"/>
      <c r="V57" s="85"/>
      <c r="W57" s="85"/>
      <c r="X57" s="85"/>
      <c r="Y57" s="85"/>
      <c r="Z57" s="85"/>
      <c r="AA57" s="85"/>
      <c r="AB57" s="85"/>
      <c r="AC57" s="85"/>
    </row>
    <row r="58" spans="1:29" s="71" customFormat="1" ht="11.1" customHeight="1">
      <c r="A58" s="69">
        <f>IF(B58&lt;&gt;"",COUNTA($B$20:B58),"")</f>
        <v>38</v>
      </c>
      <c r="B58" s="78" t="s">
        <v>71</v>
      </c>
      <c r="C58" s="164">
        <v>196.95</v>
      </c>
      <c r="D58" s="164">
        <v>17.12</v>
      </c>
      <c r="E58" s="164">
        <v>5.07</v>
      </c>
      <c r="F58" s="164">
        <v>82.58</v>
      </c>
      <c r="G58" s="164">
        <v>7.58</v>
      </c>
      <c r="H58" s="164">
        <v>59.8</v>
      </c>
      <c r="I58" s="164">
        <v>57.79</v>
      </c>
      <c r="J58" s="164">
        <v>2.0099999999999998</v>
      </c>
      <c r="K58" s="164">
        <v>9.2799999999999994</v>
      </c>
      <c r="L58" s="164">
        <v>15.03</v>
      </c>
      <c r="M58" s="164">
        <v>0.48</v>
      </c>
      <c r="N58" s="164" t="s">
        <v>8</v>
      </c>
      <c r="O58" s="85"/>
      <c r="P58" s="85"/>
      <c r="Q58" s="85"/>
      <c r="R58" s="85"/>
      <c r="S58" s="85"/>
      <c r="T58" s="85"/>
      <c r="U58" s="85"/>
      <c r="V58" s="85"/>
      <c r="W58" s="85"/>
      <c r="X58" s="85"/>
      <c r="Y58" s="85"/>
      <c r="Z58" s="85"/>
      <c r="AA58" s="85"/>
      <c r="AB58" s="85"/>
      <c r="AC58" s="85"/>
    </row>
    <row r="59" spans="1:29" s="71" customFormat="1" ht="21.6" customHeight="1">
      <c r="A59" s="69">
        <f>IF(B59&lt;&gt;"",COUNTA($B$20:B59),"")</f>
        <v>39</v>
      </c>
      <c r="B59" s="79" t="s">
        <v>628</v>
      </c>
      <c r="C59" s="164">
        <v>687.91</v>
      </c>
      <c r="D59" s="164" t="s">
        <v>8</v>
      </c>
      <c r="E59" s="164" t="s">
        <v>8</v>
      </c>
      <c r="F59" s="164" t="s">
        <v>8</v>
      </c>
      <c r="G59" s="164" t="s">
        <v>8</v>
      </c>
      <c r="H59" s="164">
        <v>687.91</v>
      </c>
      <c r="I59" s="164">
        <v>569.88</v>
      </c>
      <c r="J59" s="164">
        <v>118.03</v>
      </c>
      <c r="K59" s="164" t="s">
        <v>8</v>
      </c>
      <c r="L59" s="164" t="s">
        <v>8</v>
      </c>
      <c r="M59" s="164" t="s">
        <v>8</v>
      </c>
      <c r="N59" s="164" t="s">
        <v>8</v>
      </c>
      <c r="O59" s="85"/>
      <c r="P59" s="85"/>
      <c r="Q59" s="85"/>
      <c r="R59" s="85"/>
      <c r="S59" s="85"/>
      <c r="T59" s="85"/>
      <c r="U59" s="85"/>
      <c r="V59" s="85"/>
      <c r="W59" s="85"/>
      <c r="X59" s="85"/>
      <c r="Y59" s="85"/>
      <c r="Z59" s="85"/>
      <c r="AA59" s="85"/>
      <c r="AB59" s="85"/>
      <c r="AC59" s="85"/>
    </row>
    <row r="60" spans="1:29" s="71" customFormat="1" ht="11.1" customHeight="1">
      <c r="A60" s="69">
        <f>IF(B60&lt;&gt;"",COUNTA($B$20:B60),"")</f>
        <v>40</v>
      </c>
      <c r="B60" s="78" t="s">
        <v>72</v>
      </c>
      <c r="C60" s="164">
        <v>1.61</v>
      </c>
      <c r="D60" s="164" t="s">
        <v>8</v>
      </c>
      <c r="E60" s="164" t="s">
        <v>8</v>
      </c>
      <c r="F60" s="164" t="s">
        <v>8</v>
      </c>
      <c r="G60" s="164" t="s">
        <v>8</v>
      </c>
      <c r="H60" s="164" t="s">
        <v>8</v>
      </c>
      <c r="I60" s="164" t="s">
        <v>8</v>
      </c>
      <c r="J60" s="164" t="s">
        <v>8</v>
      </c>
      <c r="K60" s="164" t="s">
        <v>8</v>
      </c>
      <c r="L60" s="164" t="s">
        <v>8</v>
      </c>
      <c r="M60" s="164" t="s">
        <v>8</v>
      </c>
      <c r="N60" s="164">
        <v>1.61</v>
      </c>
      <c r="O60" s="85"/>
      <c r="P60" s="85"/>
      <c r="Q60" s="85"/>
      <c r="R60" s="85"/>
      <c r="S60" s="85"/>
      <c r="T60" s="85"/>
      <c r="U60" s="85"/>
      <c r="V60" s="85"/>
      <c r="W60" s="85"/>
      <c r="X60" s="85"/>
      <c r="Y60" s="85"/>
      <c r="Z60" s="85"/>
      <c r="AA60" s="85"/>
      <c r="AB60" s="85"/>
      <c r="AC60" s="85"/>
    </row>
    <row r="61" spans="1:29" s="71" customFormat="1" ht="11.1" customHeight="1">
      <c r="A61" s="69">
        <f>IF(B61&lt;&gt;"",COUNTA($B$20:B61),"")</f>
        <v>41</v>
      </c>
      <c r="B61" s="78" t="s">
        <v>73</v>
      </c>
      <c r="C61" s="164">
        <v>718.4</v>
      </c>
      <c r="D61" s="164">
        <v>9.31</v>
      </c>
      <c r="E61" s="164">
        <v>10.050000000000001</v>
      </c>
      <c r="F61" s="164">
        <v>46.28</v>
      </c>
      <c r="G61" s="164">
        <v>2.4500000000000002</v>
      </c>
      <c r="H61" s="164">
        <v>590.04999999999995</v>
      </c>
      <c r="I61" s="164">
        <v>43.84</v>
      </c>
      <c r="J61" s="164">
        <v>546.22</v>
      </c>
      <c r="K61" s="164">
        <v>25</v>
      </c>
      <c r="L61" s="164">
        <v>32.35</v>
      </c>
      <c r="M61" s="164">
        <v>2.75</v>
      </c>
      <c r="N61" s="164">
        <v>0.15</v>
      </c>
      <c r="O61" s="85"/>
      <c r="P61" s="85"/>
      <c r="Q61" s="85"/>
      <c r="R61" s="85"/>
      <c r="S61" s="85"/>
      <c r="T61" s="85"/>
      <c r="U61" s="85"/>
      <c r="V61" s="85"/>
      <c r="W61" s="85"/>
      <c r="X61" s="85"/>
      <c r="Y61" s="85"/>
      <c r="Z61" s="85"/>
      <c r="AA61" s="85"/>
      <c r="AB61" s="85"/>
      <c r="AC61" s="85"/>
    </row>
    <row r="62" spans="1:29" s="71" customFormat="1" ht="11.1" customHeight="1">
      <c r="A62" s="69">
        <f>IF(B62&lt;&gt;"",COUNTA($B$20:B62),"")</f>
        <v>42</v>
      </c>
      <c r="B62" s="78" t="s">
        <v>74</v>
      </c>
      <c r="C62" s="164">
        <v>663.36</v>
      </c>
      <c r="D62" s="164" t="s">
        <v>8</v>
      </c>
      <c r="E62" s="164">
        <v>0.02</v>
      </c>
      <c r="F62" s="164">
        <v>16.91</v>
      </c>
      <c r="G62" s="164">
        <v>0.34</v>
      </c>
      <c r="H62" s="164">
        <v>173.21</v>
      </c>
      <c r="I62" s="164">
        <v>0.27</v>
      </c>
      <c r="J62" s="164">
        <v>172.94</v>
      </c>
      <c r="K62" s="164" t="s">
        <v>8</v>
      </c>
      <c r="L62" s="164">
        <v>0.23</v>
      </c>
      <c r="M62" s="164" t="s">
        <v>8</v>
      </c>
      <c r="N62" s="164">
        <v>472.66</v>
      </c>
      <c r="O62" s="85"/>
      <c r="P62" s="85"/>
      <c r="Q62" s="85"/>
      <c r="R62" s="85"/>
      <c r="S62" s="85"/>
      <c r="T62" s="85"/>
      <c r="U62" s="85"/>
      <c r="V62" s="85"/>
      <c r="W62" s="85"/>
      <c r="X62" s="85"/>
      <c r="Y62" s="85"/>
      <c r="Z62" s="85"/>
      <c r="AA62" s="85"/>
      <c r="AB62" s="85"/>
      <c r="AC62" s="85"/>
    </row>
    <row r="63" spans="1:29" s="71" customFormat="1" ht="19.149999999999999" customHeight="1">
      <c r="A63" s="70">
        <f>IF(B63&lt;&gt;"",COUNTA($B$20:B63),"")</f>
        <v>43</v>
      </c>
      <c r="B63" s="80" t="s">
        <v>75</v>
      </c>
      <c r="C63" s="165">
        <v>1269</v>
      </c>
      <c r="D63" s="165">
        <v>99.18</v>
      </c>
      <c r="E63" s="165">
        <v>62.72</v>
      </c>
      <c r="F63" s="165">
        <v>131.9</v>
      </c>
      <c r="G63" s="165">
        <v>24.76</v>
      </c>
      <c r="H63" s="165">
        <v>1258.29</v>
      </c>
      <c r="I63" s="165">
        <v>735.88</v>
      </c>
      <c r="J63" s="165">
        <v>522.41</v>
      </c>
      <c r="K63" s="165">
        <v>56.47</v>
      </c>
      <c r="L63" s="165">
        <v>89.5</v>
      </c>
      <c r="M63" s="165">
        <v>17.09</v>
      </c>
      <c r="N63" s="165">
        <v>-470.91</v>
      </c>
      <c r="O63" s="85"/>
      <c r="P63" s="85"/>
      <c r="Q63" s="85"/>
      <c r="R63" s="85"/>
      <c r="S63" s="85"/>
      <c r="T63" s="85"/>
      <c r="U63" s="85"/>
      <c r="V63" s="85"/>
      <c r="W63" s="85"/>
      <c r="X63" s="85"/>
      <c r="Y63" s="85"/>
      <c r="Z63" s="85"/>
      <c r="AA63" s="85"/>
      <c r="AB63" s="85"/>
      <c r="AC63" s="85"/>
    </row>
    <row r="64" spans="1:29" s="71" customFormat="1" ht="21.6" customHeight="1">
      <c r="A64" s="69">
        <f>IF(B64&lt;&gt;"",COUNTA($B$20:B64),"")</f>
        <v>44</v>
      </c>
      <c r="B64" s="79" t="s">
        <v>76</v>
      </c>
      <c r="C64" s="164">
        <v>312.56</v>
      </c>
      <c r="D64" s="164">
        <v>2.39</v>
      </c>
      <c r="E64" s="164">
        <v>30.5</v>
      </c>
      <c r="F64" s="164">
        <v>42.39</v>
      </c>
      <c r="G64" s="164">
        <v>0.81</v>
      </c>
      <c r="H64" s="164" t="s">
        <v>8</v>
      </c>
      <c r="I64" s="164" t="s">
        <v>8</v>
      </c>
      <c r="J64" s="164" t="s">
        <v>8</v>
      </c>
      <c r="K64" s="164">
        <v>0.15</v>
      </c>
      <c r="L64" s="164">
        <v>12.13</v>
      </c>
      <c r="M64" s="164">
        <v>224.19</v>
      </c>
      <c r="N64" s="164" t="s">
        <v>8</v>
      </c>
      <c r="O64" s="85"/>
      <c r="P64" s="85"/>
      <c r="Q64" s="85"/>
      <c r="R64" s="85"/>
      <c r="S64" s="85"/>
      <c r="T64" s="85"/>
      <c r="U64" s="85"/>
      <c r="V64" s="85"/>
      <c r="W64" s="85"/>
      <c r="X64" s="85"/>
      <c r="Y64" s="85"/>
      <c r="Z64" s="85"/>
      <c r="AA64" s="85"/>
      <c r="AB64" s="85"/>
      <c r="AC64" s="85"/>
    </row>
    <row r="65" spans="1:29" s="71" customFormat="1" ht="11.1" customHeight="1">
      <c r="A65" s="69">
        <f>IF(B65&lt;&gt;"",COUNTA($B$20:B65),"")</f>
        <v>45</v>
      </c>
      <c r="B65" s="78" t="s">
        <v>77</v>
      </c>
      <c r="C65" s="164">
        <v>78.75</v>
      </c>
      <c r="D65" s="164" t="s">
        <v>8</v>
      </c>
      <c r="E65" s="164">
        <v>27.36</v>
      </c>
      <c r="F65" s="164">
        <v>40.4</v>
      </c>
      <c r="G65" s="164">
        <v>0.18</v>
      </c>
      <c r="H65" s="164" t="s">
        <v>8</v>
      </c>
      <c r="I65" s="164" t="s">
        <v>8</v>
      </c>
      <c r="J65" s="164" t="s">
        <v>8</v>
      </c>
      <c r="K65" s="164" t="s">
        <v>8</v>
      </c>
      <c r="L65" s="164">
        <v>10.81</v>
      </c>
      <c r="M65" s="164" t="s">
        <v>8</v>
      </c>
      <c r="N65" s="164" t="s">
        <v>8</v>
      </c>
      <c r="O65" s="85"/>
      <c r="P65" s="85"/>
      <c r="Q65" s="85"/>
      <c r="R65" s="85"/>
      <c r="S65" s="85"/>
      <c r="T65" s="85"/>
      <c r="U65" s="85"/>
      <c r="V65" s="85"/>
      <c r="W65" s="85"/>
      <c r="X65" s="85"/>
      <c r="Y65" s="85"/>
      <c r="Z65" s="85"/>
      <c r="AA65" s="85"/>
      <c r="AB65" s="85"/>
      <c r="AC65" s="85"/>
    </row>
    <row r="66" spans="1:29" s="71" customFormat="1" ht="11.1" customHeight="1">
      <c r="A66" s="69">
        <f>IF(B66&lt;&gt;"",COUNTA($B$20:B66),"")</f>
        <v>46</v>
      </c>
      <c r="B66" s="78" t="s">
        <v>78</v>
      </c>
      <c r="C66" s="164" t="s">
        <v>8</v>
      </c>
      <c r="D66" s="164" t="s">
        <v>8</v>
      </c>
      <c r="E66" s="164" t="s">
        <v>8</v>
      </c>
      <c r="F66" s="164" t="s">
        <v>8</v>
      </c>
      <c r="G66" s="164" t="s">
        <v>8</v>
      </c>
      <c r="H66" s="164" t="s">
        <v>8</v>
      </c>
      <c r="I66" s="164" t="s">
        <v>8</v>
      </c>
      <c r="J66" s="164" t="s">
        <v>8</v>
      </c>
      <c r="K66" s="164" t="s">
        <v>8</v>
      </c>
      <c r="L66" s="164" t="s">
        <v>8</v>
      </c>
      <c r="M66" s="164" t="s">
        <v>8</v>
      </c>
      <c r="N66" s="164" t="s">
        <v>8</v>
      </c>
      <c r="O66" s="85"/>
      <c r="P66" s="85"/>
      <c r="Q66" s="85"/>
      <c r="R66" s="85"/>
      <c r="S66" s="85"/>
      <c r="T66" s="85"/>
      <c r="U66" s="85"/>
      <c r="V66" s="85"/>
      <c r="W66" s="85"/>
      <c r="X66" s="85"/>
      <c r="Y66" s="85"/>
      <c r="Z66" s="85"/>
      <c r="AA66" s="85"/>
      <c r="AB66" s="85"/>
      <c r="AC66" s="85"/>
    </row>
    <row r="67" spans="1:29" s="71" customFormat="1" ht="11.1" customHeight="1">
      <c r="A67" s="69">
        <f>IF(B67&lt;&gt;"",COUNTA($B$20:B67),"")</f>
        <v>47</v>
      </c>
      <c r="B67" s="78" t="s">
        <v>79</v>
      </c>
      <c r="C67" s="164">
        <v>36.76</v>
      </c>
      <c r="D67" s="164" t="s">
        <v>8</v>
      </c>
      <c r="E67" s="164">
        <v>2.92</v>
      </c>
      <c r="F67" s="164" t="s">
        <v>8</v>
      </c>
      <c r="G67" s="164">
        <v>0.23</v>
      </c>
      <c r="H67" s="164">
        <v>16.7</v>
      </c>
      <c r="I67" s="164">
        <v>0.54</v>
      </c>
      <c r="J67" s="164">
        <v>16.16</v>
      </c>
      <c r="K67" s="164" t="s">
        <v>8</v>
      </c>
      <c r="L67" s="164">
        <v>15.62</v>
      </c>
      <c r="M67" s="164">
        <v>1.29</v>
      </c>
      <c r="N67" s="164" t="s">
        <v>8</v>
      </c>
      <c r="O67" s="85"/>
      <c r="P67" s="85"/>
      <c r="Q67" s="85"/>
      <c r="R67" s="85"/>
      <c r="S67" s="85"/>
      <c r="T67" s="85"/>
      <c r="U67" s="85"/>
      <c r="V67" s="85"/>
      <c r="W67" s="85"/>
      <c r="X67" s="85"/>
      <c r="Y67" s="85"/>
      <c r="Z67" s="85"/>
      <c r="AA67" s="85"/>
      <c r="AB67" s="85"/>
      <c r="AC67" s="85"/>
    </row>
    <row r="68" spans="1:29" s="71" customFormat="1" ht="11.1" customHeight="1">
      <c r="A68" s="69">
        <f>IF(B68&lt;&gt;"",COUNTA($B$20:B68),"")</f>
        <v>48</v>
      </c>
      <c r="B68" s="78" t="s">
        <v>74</v>
      </c>
      <c r="C68" s="164" t="s">
        <v>8</v>
      </c>
      <c r="D68" s="164" t="s">
        <v>8</v>
      </c>
      <c r="E68" s="164" t="s">
        <v>8</v>
      </c>
      <c r="F68" s="164" t="s">
        <v>8</v>
      </c>
      <c r="G68" s="164" t="s">
        <v>8</v>
      </c>
      <c r="H68" s="164" t="s">
        <v>8</v>
      </c>
      <c r="I68" s="164" t="s">
        <v>8</v>
      </c>
      <c r="J68" s="164" t="s">
        <v>8</v>
      </c>
      <c r="K68" s="164" t="s">
        <v>8</v>
      </c>
      <c r="L68" s="164" t="s">
        <v>8</v>
      </c>
      <c r="M68" s="164" t="s">
        <v>8</v>
      </c>
      <c r="N68" s="164" t="s">
        <v>8</v>
      </c>
      <c r="O68" s="85"/>
      <c r="P68" s="85"/>
      <c r="Q68" s="85"/>
      <c r="R68" s="85"/>
      <c r="S68" s="85"/>
      <c r="T68" s="85"/>
      <c r="U68" s="85"/>
      <c r="V68" s="85"/>
      <c r="W68" s="85"/>
      <c r="X68" s="85"/>
      <c r="Y68" s="85"/>
      <c r="Z68" s="85"/>
      <c r="AA68" s="85"/>
      <c r="AB68" s="85"/>
      <c r="AC68" s="85"/>
    </row>
    <row r="69" spans="1:29" s="71" customFormat="1" ht="19.149999999999999" customHeight="1">
      <c r="A69" s="70">
        <f>IF(B69&lt;&gt;"",COUNTA($B$20:B69),"")</f>
        <v>49</v>
      </c>
      <c r="B69" s="80" t="s">
        <v>80</v>
      </c>
      <c r="C69" s="165">
        <v>349.32</v>
      </c>
      <c r="D69" s="165">
        <v>2.39</v>
      </c>
      <c r="E69" s="165">
        <v>33.409999999999997</v>
      </c>
      <c r="F69" s="165">
        <v>42.39</v>
      </c>
      <c r="G69" s="165">
        <v>1.04</v>
      </c>
      <c r="H69" s="165">
        <v>16.7</v>
      </c>
      <c r="I69" s="165">
        <v>0.54</v>
      </c>
      <c r="J69" s="165">
        <v>16.16</v>
      </c>
      <c r="K69" s="165">
        <v>0.15</v>
      </c>
      <c r="L69" s="165">
        <v>27.75</v>
      </c>
      <c r="M69" s="165">
        <v>225.49</v>
      </c>
      <c r="N69" s="165" t="s">
        <v>8</v>
      </c>
      <c r="O69" s="85"/>
      <c r="P69" s="85"/>
      <c r="Q69" s="85"/>
      <c r="R69" s="85"/>
      <c r="S69" s="85"/>
      <c r="T69" s="85"/>
      <c r="U69" s="85"/>
      <c r="V69" s="85"/>
      <c r="W69" s="85"/>
      <c r="X69" s="85"/>
      <c r="Y69" s="85"/>
      <c r="Z69" s="85"/>
      <c r="AA69" s="85"/>
      <c r="AB69" s="85"/>
      <c r="AC69" s="85"/>
    </row>
    <row r="70" spans="1:29" s="71" customFormat="1" ht="19.149999999999999" customHeight="1">
      <c r="A70" s="70">
        <f>IF(B70&lt;&gt;"",COUNTA($B$20:B70),"")</f>
        <v>50</v>
      </c>
      <c r="B70" s="80" t="s">
        <v>81</v>
      </c>
      <c r="C70" s="165">
        <v>1618.32</v>
      </c>
      <c r="D70" s="165">
        <v>101.58</v>
      </c>
      <c r="E70" s="165">
        <v>96.13</v>
      </c>
      <c r="F70" s="165">
        <v>174.29</v>
      </c>
      <c r="G70" s="165">
        <v>25.8</v>
      </c>
      <c r="H70" s="165">
        <v>1274.99</v>
      </c>
      <c r="I70" s="165">
        <v>736.42</v>
      </c>
      <c r="J70" s="165">
        <v>538.57000000000005</v>
      </c>
      <c r="K70" s="165">
        <v>56.62</v>
      </c>
      <c r="L70" s="165">
        <v>117.25</v>
      </c>
      <c r="M70" s="165">
        <v>242.58</v>
      </c>
      <c r="N70" s="165">
        <v>-470.91</v>
      </c>
      <c r="O70" s="85"/>
      <c r="P70" s="85"/>
      <c r="Q70" s="85"/>
      <c r="R70" s="85"/>
      <c r="S70" s="85"/>
      <c r="T70" s="85"/>
      <c r="U70" s="85"/>
      <c r="V70" s="85"/>
      <c r="W70" s="85"/>
      <c r="X70" s="85"/>
      <c r="Y70" s="85"/>
      <c r="Z70" s="85"/>
      <c r="AA70" s="85"/>
      <c r="AB70" s="85"/>
      <c r="AC70" s="85"/>
    </row>
    <row r="71" spans="1:29" s="71" customFormat="1" ht="11.1" customHeight="1">
      <c r="A71" s="69">
        <f>IF(B71&lt;&gt;"",COUNTA($B$20:B71),"")</f>
        <v>51</v>
      </c>
      <c r="B71" s="78" t="s">
        <v>82</v>
      </c>
      <c r="C71" s="164" t="s">
        <v>8</v>
      </c>
      <c r="D71" s="164" t="s">
        <v>8</v>
      </c>
      <c r="E71" s="164" t="s">
        <v>8</v>
      </c>
      <c r="F71" s="164" t="s">
        <v>8</v>
      </c>
      <c r="G71" s="164" t="s">
        <v>8</v>
      </c>
      <c r="H71" s="164" t="s">
        <v>8</v>
      </c>
      <c r="I71" s="164" t="s">
        <v>8</v>
      </c>
      <c r="J71" s="164" t="s">
        <v>8</v>
      </c>
      <c r="K71" s="164" t="s">
        <v>8</v>
      </c>
      <c r="L71" s="164" t="s">
        <v>8</v>
      </c>
      <c r="M71" s="164" t="s">
        <v>8</v>
      </c>
      <c r="N71" s="164" t="s">
        <v>8</v>
      </c>
      <c r="O71" s="85"/>
      <c r="P71" s="85"/>
      <c r="Q71" s="85"/>
      <c r="R71" s="85"/>
      <c r="S71" s="85"/>
      <c r="T71" s="85"/>
      <c r="U71" s="85"/>
      <c r="V71" s="85"/>
      <c r="W71" s="85"/>
      <c r="X71" s="85"/>
      <c r="Y71" s="85"/>
      <c r="Z71" s="85"/>
      <c r="AA71" s="85"/>
      <c r="AB71" s="85"/>
      <c r="AC71" s="85"/>
    </row>
    <row r="72" spans="1:29" s="71" customFormat="1" ht="11.1" customHeight="1">
      <c r="A72" s="69">
        <f>IF(B72&lt;&gt;"",COUNTA($B$20:B72),"")</f>
        <v>52</v>
      </c>
      <c r="B72" s="78" t="s">
        <v>83</v>
      </c>
      <c r="C72" s="164" t="s">
        <v>8</v>
      </c>
      <c r="D72" s="164" t="s">
        <v>8</v>
      </c>
      <c r="E72" s="164" t="s">
        <v>8</v>
      </c>
      <c r="F72" s="164" t="s">
        <v>8</v>
      </c>
      <c r="G72" s="164" t="s">
        <v>8</v>
      </c>
      <c r="H72" s="164" t="s">
        <v>8</v>
      </c>
      <c r="I72" s="164" t="s">
        <v>8</v>
      </c>
      <c r="J72" s="164" t="s">
        <v>8</v>
      </c>
      <c r="K72" s="164" t="s">
        <v>8</v>
      </c>
      <c r="L72" s="164" t="s">
        <v>8</v>
      </c>
      <c r="M72" s="164" t="s">
        <v>8</v>
      </c>
      <c r="N72" s="164" t="s">
        <v>8</v>
      </c>
      <c r="O72" s="85"/>
      <c r="P72" s="85"/>
      <c r="Q72" s="85"/>
      <c r="R72" s="85"/>
      <c r="S72" s="85"/>
      <c r="T72" s="85"/>
      <c r="U72" s="85"/>
      <c r="V72" s="85"/>
      <c r="W72" s="85"/>
      <c r="X72" s="85"/>
      <c r="Y72" s="85"/>
      <c r="Z72" s="85"/>
      <c r="AA72" s="85"/>
      <c r="AB72" s="85"/>
      <c r="AC72" s="85"/>
    </row>
    <row r="73" spans="1:29" s="71" customFormat="1" ht="11.1" customHeight="1">
      <c r="A73" s="69">
        <f>IF(B73&lt;&gt;"",COUNTA($B$20:B73),"")</f>
        <v>53</v>
      </c>
      <c r="B73" s="78" t="s">
        <v>99</v>
      </c>
      <c r="C73" s="164" t="s">
        <v>8</v>
      </c>
      <c r="D73" s="164" t="s">
        <v>8</v>
      </c>
      <c r="E73" s="164" t="s">
        <v>8</v>
      </c>
      <c r="F73" s="164" t="s">
        <v>8</v>
      </c>
      <c r="G73" s="164" t="s">
        <v>8</v>
      </c>
      <c r="H73" s="164" t="s">
        <v>8</v>
      </c>
      <c r="I73" s="164" t="s">
        <v>8</v>
      </c>
      <c r="J73" s="164" t="s">
        <v>8</v>
      </c>
      <c r="K73" s="164" t="s">
        <v>8</v>
      </c>
      <c r="L73" s="164" t="s">
        <v>8</v>
      </c>
      <c r="M73" s="164" t="s">
        <v>8</v>
      </c>
      <c r="N73" s="164" t="s">
        <v>8</v>
      </c>
      <c r="O73" s="85"/>
      <c r="P73" s="85"/>
      <c r="Q73" s="85"/>
      <c r="R73" s="85"/>
      <c r="S73" s="85"/>
      <c r="T73" s="85"/>
      <c r="U73" s="85"/>
      <c r="V73" s="85"/>
      <c r="W73" s="85"/>
      <c r="X73" s="85"/>
      <c r="Y73" s="85"/>
      <c r="Z73" s="85"/>
      <c r="AA73" s="85"/>
      <c r="AB73" s="85"/>
      <c r="AC73" s="85"/>
    </row>
    <row r="74" spans="1:29" s="71" customFormat="1" ht="11.1" customHeight="1">
      <c r="A74" s="69">
        <f>IF(B74&lt;&gt;"",COUNTA($B$20:B74),"")</f>
        <v>54</v>
      </c>
      <c r="B74" s="78" t="s">
        <v>100</v>
      </c>
      <c r="C74" s="164" t="s">
        <v>8</v>
      </c>
      <c r="D74" s="164" t="s">
        <v>8</v>
      </c>
      <c r="E74" s="164" t="s">
        <v>8</v>
      </c>
      <c r="F74" s="164" t="s">
        <v>8</v>
      </c>
      <c r="G74" s="164" t="s">
        <v>8</v>
      </c>
      <c r="H74" s="164" t="s">
        <v>8</v>
      </c>
      <c r="I74" s="164" t="s">
        <v>8</v>
      </c>
      <c r="J74" s="164" t="s">
        <v>8</v>
      </c>
      <c r="K74" s="164" t="s">
        <v>8</v>
      </c>
      <c r="L74" s="164" t="s">
        <v>8</v>
      </c>
      <c r="M74" s="164" t="s">
        <v>8</v>
      </c>
      <c r="N74" s="164" t="s">
        <v>8</v>
      </c>
      <c r="O74" s="85"/>
      <c r="P74" s="85"/>
      <c r="Q74" s="85"/>
      <c r="R74" s="85"/>
      <c r="S74" s="85"/>
      <c r="T74" s="85"/>
      <c r="U74" s="85"/>
      <c r="V74" s="85"/>
      <c r="W74" s="85"/>
      <c r="X74" s="85"/>
      <c r="Y74" s="85"/>
      <c r="Z74" s="85"/>
      <c r="AA74" s="85"/>
      <c r="AB74" s="85"/>
      <c r="AC74" s="85"/>
    </row>
    <row r="75" spans="1:29" s="71" customFormat="1" ht="11.1" customHeight="1">
      <c r="A75" s="69">
        <f>IF(B75&lt;&gt;"",COUNTA($B$20:B75),"")</f>
        <v>55</v>
      </c>
      <c r="B75" s="78" t="s">
        <v>27</v>
      </c>
      <c r="C75" s="164">
        <v>205.03</v>
      </c>
      <c r="D75" s="164" t="s">
        <v>8</v>
      </c>
      <c r="E75" s="164" t="s">
        <v>8</v>
      </c>
      <c r="F75" s="164" t="s">
        <v>8</v>
      </c>
      <c r="G75" s="164" t="s">
        <v>8</v>
      </c>
      <c r="H75" s="164" t="s">
        <v>8</v>
      </c>
      <c r="I75" s="164" t="s">
        <v>8</v>
      </c>
      <c r="J75" s="164" t="s">
        <v>8</v>
      </c>
      <c r="K75" s="164" t="s">
        <v>8</v>
      </c>
      <c r="L75" s="164" t="s">
        <v>8</v>
      </c>
      <c r="M75" s="164" t="s">
        <v>8</v>
      </c>
      <c r="N75" s="164">
        <v>205.03</v>
      </c>
      <c r="O75" s="85"/>
      <c r="P75" s="85"/>
      <c r="Q75" s="85"/>
      <c r="R75" s="85"/>
      <c r="S75" s="85"/>
      <c r="T75" s="85"/>
      <c r="U75" s="85"/>
      <c r="V75" s="85"/>
      <c r="W75" s="85"/>
      <c r="X75" s="85"/>
      <c r="Y75" s="85"/>
      <c r="Z75" s="85"/>
      <c r="AA75" s="85"/>
      <c r="AB75" s="85"/>
      <c r="AC75" s="85"/>
    </row>
    <row r="76" spans="1:29" s="71" customFormat="1" ht="21.6" customHeight="1">
      <c r="A76" s="69">
        <f>IF(B76&lt;&gt;"",COUNTA($B$20:B76),"")</f>
        <v>56</v>
      </c>
      <c r="B76" s="79" t="s">
        <v>84</v>
      </c>
      <c r="C76" s="164">
        <v>151.49</v>
      </c>
      <c r="D76" s="164" t="s">
        <v>8</v>
      </c>
      <c r="E76" s="164" t="s">
        <v>8</v>
      </c>
      <c r="F76" s="164" t="s">
        <v>8</v>
      </c>
      <c r="G76" s="164" t="s">
        <v>8</v>
      </c>
      <c r="H76" s="164" t="s">
        <v>8</v>
      </c>
      <c r="I76" s="164" t="s">
        <v>8</v>
      </c>
      <c r="J76" s="164" t="s">
        <v>8</v>
      </c>
      <c r="K76" s="164" t="s">
        <v>8</v>
      </c>
      <c r="L76" s="164" t="s">
        <v>8</v>
      </c>
      <c r="M76" s="164" t="s">
        <v>8</v>
      </c>
      <c r="N76" s="164">
        <v>151.49</v>
      </c>
      <c r="O76" s="85"/>
      <c r="P76" s="85"/>
      <c r="Q76" s="85"/>
      <c r="R76" s="85"/>
      <c r="S76" s="85"/>
      <c r="T76" s="85"/>
      <c r="U76" s="85"/>
      <c r="V76" s="85"/>
      <c r="W76" s="85"/>
      <c r="X76" s="85"/>
      <c r="Y76" s="85"/>
      <c r="Z76" s="85"/>
      <c r="AA76" s="85"/>
      <c r="AB76" s="85"/>
      <c r="AC76" s="85"/>
    </row>
    <row r="77" spans="1:29" s="71" customFormat="1" ht="21.6" customHeight="1">
      <c r="A77" s="69">
        <f>IF(B77&lt;&gt;"",COUNTA($B$20:B77),"")</f>
        <v>57</v>
      </c>
      <c r="B77" s="79" t="s">
        <v>85</v>
      </c>
      <c r="C77" s="164">
        <v>650.26</v>
      </c>
      <c r="D77" s="164">
        <v>0.05</v>
      </c>
      <c r="E77" s="164">
        <v>0.02</v>
      </c>
      <c r="F77" s="164">
        <v>0.47</v>
      </c>
      <c r="G77" s="164">
        <v>4.8</v>
      </c>
      <c r="H77" s="164">
        <v>640.77</v>
      </c>
      <c r="I77" s="164">
        <v>328.72</v>
      </c>
      <c r="J77" s="164">
        <v>312.05</v>
      </c>
      <c r="K77" s="164">
        <v>0.06</v>
      </c>
      <c r="L77" s="164">
        <v>3.86</v>
      </c>
      <c r="M77" s="164">
        <v>0.23</v>
      </c>
      <c r="N77" s="164" t="s">
        <v>8</v>
      </c>
      <c r="O77" s="85"/>
      <c r="P77" s="85"/>
      <c r="Q77" s="85"/>
      <c r="R77" s="85"/>
      <c r="S77" s="85"/>
      <c r="T77" s="85"/>
      <c r="U77" s="85"/>
      <c r="V77" s="85"/>
      <c r="W77" s="85"/>
      <c r="X77" s="85"/>
      <c r="Y77" s="85"/>
      <c r="Z77" s="85"/>
      <c r="AA77" s="85"/>
      <c r="AB77" s="85"/>
      <c r="AC77" s="85"/>
    </row>
    <row r="78" spans="1:29" s="71" customFormat="1" ht="21.6" customHeight="1">
      <c r="A78" s="69">
        <f>IF(B78&lt;&gt;"",COUNTA($B$20:B78),"")</f>
        <v>58</v>
      </c>
      <c r="B78" s="79" t="s">
        <v>86</v>
      </c>
      <c r="C78" s="164">
        <v>84.56</v>
      </c>
      <c r="D78" s="164" t="s">
        <v>8</v>
      </c>
      <c r="E78" s="164" t="s">
        <v>8</v>
      </c>
      <c r="F78" s="164">
        <v>0.03</v>
      </c>
      <c r="G78" s="164">
        <v>0.06</v>
      </c>
      <c r="H78" s="164">
        <v>83.95</v>
      </c>
      <c r="I78" s="164">
        <v>83.95</v>
      </c>
      <c r="J78" s="164" t="s">
        <v>8</v>
      </c>
      <c r="K78" s="164" t="s">
        <v>8</v>
      </c>
      <c r="L78" s="164">
        <v>0.52</v>
      </c>
      <c r="M78" s="164" t="s">
        <v>8</v>
      </c>
      <c r="N78" s="164" t="s">
        <v>8</v>
      </c>
      <c r="O78" s="85"/>
      <c r="P78" s="85"/>
      <c r="Q78" s="85"/>
      <c r="R78" s="85"/>
      <c r="S78" s="85"/>
      <c r="T78" s="85"/>
      <c r="U78" s="85"/>
      <c r="V78" s="85"/>
      <c r="W78" s="85"/>
      <c r="X78" s="85"/>
      <c r="Y78" s="85"/>
      <c r="Z78" s="85"/>
      <c r="AA78" s="85"/>
      <c r="AB78" s="85"/>
      <c r="AC78" s="85"/>
    </row>
    <row r="79" spans="1:29" s="71" customFormat="1" ht="11.1" customHeight="1">
      <c r="A79" s="69">
        <f>IF(B79&lt;&gt;"",COUNTA($B$20:B79),"")</f>
        <v>59</v>
      </c>
      <c r="B79" s="78" t="s">
        <v>87</v>
      </c>
      <c r="C79" s="164">
        <v>42.19</v>
      </c>
      <c r="D79" s="164">
        <v>0.09</v>
      </c>
      <c r="E79" s="164">
        <v>15.37</v>
      </c>
      <c r="F79" s="164">
        <v>0.26</v>
      </c>
      <c r="G79" s="164">
        <v>4.2</v>
      </c>
      <c r="H79" s="164">
        <v>1.29</v>
      </c>
      <c r="I79" s="164" t="s">
        <v>8</v>
      </c>
      <c r="J79" s="164">
        <v>1.29</v>
      </c>
      <c r="K79" s="164">
        <v>1.33</v>
      </c>
      <c r="L79" s="164">
        <v>19.03</v>
      </c>
      <c r="M79" s="164">
        <v>0.63</v>
      </c>
      <c r="N79" s="164" t="s">
        <v>8</v>
      </c>
      <c r="O79" s="85"/>
      <c r="P79" s="85"/>
      <c r="Q79" s="85"/>
      <c r="R79" s="85"/>
      <c r="S79" s="85"/>
      <c r="T79" s="85"/>
      <c r="U79" s="85"/>
      <c r="V79" s="85"/>
      <c r="W79" s="85"/>
      <c r="X79" s="85"/>
      <c r="Y79" s="85"/>
      <c r="Z79" s="85"/>
      <c r="AA79" s="85"/>
      <c r="AB79" s="85"/>
      <c r="AC79" s="85"/>
    </row>
    <row r="80" spans="1:29" s="71" customFormat="1" ht="11.1" customHeight="1">
      <c r="A80" s="69">
        <f>IF(B80&lt;&gt;"",COUNTA($B$20:B80),"")</f>
        <v>60</v>
      </c>
      <c r="B80" s="78" t="s">
        <v>88</v>
      </c>
      <c r="C80" s="164">
        <v>989.02</v>
      </c>
      <c r="D80" s="164">
        <v>4.3600000000000003</v>
      </c>
      <c r="E80" s="164">
        <v>30.07</v>
      </c>
      <c r="F80" s="164">
        <v>19.84</v>
      </c>
      <c r="G80" s="164">
        <v>0.92</v>
      </c>
      <c r="H80" s="164">
        <v>440.41</v>
      </c>
      <c r="I80" s="164">
        <v>248.36</v>
      </c>
      <c r="J80" s="164">
        <v>192.05</v>
      </c>
      <c r="K80" s="164">
        <v>16.989999999999998</v>
      </c>
      <c r="L80" s="164">
        <v>2.1</v>
      </c>
      <c r="M80" s="164">
        <v>1.46</v>
      </c>
      <c r="N80" s="164">
        <v>472.87</v>
      </c>
      <c r="O80" s="85"/>
      <c r="P80" s="85"/>
      <c r="Q80" s="85"/>
      <c r="R80" s="85"/>
      <c r="S80" s="85"/>
      <c r="T80" s="85"/>
      <c r="U80" s="85"/>
      <c r="V80" s="85"/>
      <c r="W80" s="85"/>
      <c r="X80" s="85"/>
      <c r="Y80" s="85"/>
      <c r="Z80" s="85"/>
      <c r="AA80" s="85"/>
      <c r="AB80" s="85"/>
      <c r="AC80" s="85"/>
    </row>
    <row r="81" spans="1:29" s="71" customFormat="1" ht="11.1" customHeight="1">
      <c r="A81" s="69">
        <f>IF(B81&lt;&gt;"",COUNTA($B$20:B81),"")</f>
        <v>61</v>
      </c>
      <c r="B81" s="78" t="s">
        <v>74</v>
      </c>
      <c r="C81" s="164">
        <v>663.36</v>
      </c>
      <c r="D81" s="164" t="s">
        <v>8</v>
      </c>
      <c r="E81" s="164">
        <v>0.02</v>
      </c>
      <c r="F81" s="164">
        <v>16.91</v>
      </c>
      <c r="G81" s="164">
        <v>0.34</v>
      </c>
      <c r="H81" s="164">
        <v>173.21</v>
      </c>
      <c r="I81" s="164">
        <v>0.27</v>
      </c>
      <c r="J81" s="164">
        <v>172.94</v>
      </c>
      <c r="K81" s="164" t="s">
        <v>8</v>
      </c>
      <c r="L81" s="164">
        <v>0.23</v>
      </c>
      <c r="M81" s="164" t="s">
        <v>8</v>
      </c>
      <c r="N81" s="164">
        <v>472.66</v>
      </c>
      <c r="O81" s="85"/>
      <c r="P81" s="85"/>
      <c r="Q81" s="85"/>
      <c r="R81" s="85"/>
      <c r="S81" s="85"/>
      <c r="T81" s="85"/>
      <c r="U81" s="85"/>
      <c r="V81" s="85"/>
      <c r="W81" s="85"/>
      <c r="X81" s="85"/>
      <c r="Y81" s="85"/>
      <c r="Z81" s="85"/>
      <c r="AA81" s="85"/>
      <c r="AB81" s="85"/>
      <c r="AC81" s="85"/>
    </row>
    <row r="82" spans="1:29" s="71" customFormat="1" ht="19.149999999999999" customHeight="1">
      <c r="A82" s="70">
        <f>IF(B82&lt;&gt;"",COUNTA($B$20:B82),"")</f>
        <v>62</v>
      </c>
      <c r="B82" s="80" t="s">
        <v>89</v>
      </c>
      <c r="C82" s="165">
        <v>1459.2</v>
      </c>
      <c r="D82" s="165">
        <v>4.5</v>
      </c>
      <c r="E82" s="165">
        <v>45.45</v>
      </c>
      <c r="F82" s="165">
        <v>3.69</v>
      </c>
      <c r="G82" s="165">
        <v>9.64</v>
      </c>
      <c r="H82" s="165">
        <v>993.21</v>
      </c>
      <c r="I82" s="165">
        <v>660.76</v>
      </c>
      <c r="J82" s="165">
        <v>332.45</v>
      </c>
      <c r="K82" s="165">
        <v>18.38</v>
      </c>
      <c r="L82" s="165">
        <v>25.28</v>
      </c>
      <c r="M82" s="165">
        <v>2.3199999999999998</v>
      </c>
      <c r="N82" s="165">
        <v>356.72</v>
      </c>
      <c r="O82" s="85"/>
      <c r="P82" s="85"/>
      <c r="Q82" s="85"/>
      <c r="R82" s="85"/>
      <c r="S82" s="85"/>
      <c r="T82" s="85"/>
      <c r="U82" s="85"/>
      <c r="V82" s="85"/>
      <c r="W82" s="85"/>
      <c r="X82" s="85"/>
      <c r="Y82" s="85"/>
      <c r="Z82" s="85"/>
      <c r="AA82" s="85"/>
      <c r="AB82" s="85"/>
      <c r="AC82" s="85"/>
    </row>
    <row r="83" spans="1:29" s="87" customFormat="1" ht="11.1" customHeight="1">
      <c r="A83" s="69">
        <f>IF(B83&lt;&gt;"",COUNTA($B$20:B83),"")</f>
        <v>63</v>
      </c>
      <c r="B83" s="78" t="s">
        <v>90</v>
      </c>
      <c r="C83" s="164">
        <v>159.22999999999999</v>
      </c>
      <c r="D83" s="164" t="s">
        <v>8</v>
      </c>
      <c r="E83" s="164">
        <v>5.98</v>
      </c>
      <c r="F83" s="164" t="s">
        <v>8</v>
      </c>
      <c r="G83" s="164">
        <v>0.23</v>
      </c>
      <c r="H83" s="164">
        <v>15.94</v>
      </c>
      <c r="I83" s="164" t="s">
        <v>8</v>
      </c>
      <c r="J83" s="164">
        <v>15.94</v>
      </c>
      <c r="K83" s="164">
        <v>0.7</v>
      </c>
      <c r="L83" s="164">
        <v>12.93</v>
      </c>
      <c r="M83" s="164">
        <v>86.41</v>
      </c>
      <c r="N83" s="164">
        <v>37.04</v>
      </c>
      <c r="O83" s="86"/>
      <c r="P83" s="86"/>
      <c r="Q83" s="86"/>
      <c r="R83" s="86"/>
      <c r="S83" s="86"/>
      <c r="T83" s="86"/>
      <c r="U83" s="86"/>
      <c r="V83" s="86"/>
      <c r="W83" s="86"/>
      <c r="X83" s="86"/>
      <c r="Y83" s="86"/>
      <c r="Z83" s="86"/>
      <c r="AA83" s="86"/>
      <c r="AB83" s="86"/>
      <c r="AC83" s="86"/>
    </row>
    <row r="84" spans="1:29" s="87" customFormat="1" ht="11.1" customHeight="1">
      <c r="A84" s="69">
        <f>IF(B84&lt;&gt;"",COUNTA($B$20:B84),"")</f>
        <v>64</v>
      </c>
      <c r="B84" s="78" t="s">
        <v>91</v>
      </c>
      <c r="C84" s="164" t="s">
        <v>8</v>
      </c>
      <c r="D84" s="164" t="s">
        <v>8</v>
      </c>
      <c r="E84" s="164" t="s">
        <v>8</v>
      </c>
      <c r="F84" s="164" t="s">
        <v>8</v>
      </c>
      <c r="G84" s="164" t="s">
        <v>8</v>
      </c>
      <c r="H84" s="164" t="s">
        <v>8</v>
      </c>
      <c r="I84" s="164" t="s">
        <v>8</v>
      </c>
      <c r="J84" s="164" t="s">
        <v>8</v>
      </c>
      <c r="K84" s="164" t="s">
        <v>8</v>
      </c>
      <c r="L84" s="164" t="s">
        <v>8</v>
      </c>
      <c r="M84" s="164" t="s">
        <v>8</v>
      </c>
      <c r="N84" s="164" t="s">
        <v>8</v>
      </c>
      <c r="O84" s="86"/>
      <c r="P84" s="86"/>
      <c r="Q84" s="86"/>
      <c r="R84" s="86"/>
      <c r="S84" s="86"/>
      <c r="T84" s="86"/>
      <c r="U84" s="86"/>
      <c r="V84" s="86"/>
      <c r="W84" s="86"/>
      <c r="X84" s="86"/>
      <c r="Y84" s="86"/>
      <c r="Z84" s="86"/>
      <c r="AA84" s="86"/>
      <c r="AB84" s="86"/>
      <c r="AC84" s="86"/>
    </row>
    <row r="85" spans="1:29" s="87" customFormat="1" ht="11.1" customHeight="1">
      <c r="A85" s="69">
        <f>IF(B85&lt;&gt;"",COUNTA($B$20:B85),"")</f>
        <v>65</v>
      </c>
      <c r="B85" s="78" t="s">
        <v>92</v>
      </c>
      <c r="C85" s="164">
        <v>145.97</v>
      </c>
      <c r="D85" s="164">
        <v>0.06</v>
      </c>
      <c r="E85" s="164">
        <v>0.04</v>
      </c>
      <c r="F85" s="164">
        <v>1.76</v>
      </c>
      <c r="G85" s="164" t="s">
        <v>8</v>
      </c>
      <c r="H85" s="164">
        <v>0.34</v>
      </c>
      <c r="I85" s="164">
        <v>0.32</v>
      </c>
      <c r="J85" s="164">
        <v>0.02</v>
      </c>
      <c r="K85" s="164" t="s">
        <v>8</v>
      </c>
      <c r="L85" s="164">
        <v>0.04</v>
      </c>
      <c r="M85" s="164">
        <v>143.74</v>
      </c>
      <c r="N85" s="164" t="s">
        <v>8</v>
      </c>
      <c r="O85" s="86"/>
      <c r="P85" s="86"/>
      <c r="Q85" s="86"/>
      <c r="R85" s="86"/>
      <c r="S85" s="86"/>
      <c r="T85" s="86"/>
      <c r="U85" s="86"/>
      <c r="V85" s="86"/>
      <c r="W85" s="86"/>
      <c r="X85" s="86"/>
      <c r="Y85" s="86"/>
      <c r="Z85" s="86"/>
      <c r="AA85" s="86"/>
      <c r="AB85" s="86"/>
      <c r="AC85" s="86"/>
    </row>
    <row r="86" spans="1:29" s="87" customFormat="1" ht="11.1" customHeight="1">
      <c r="A86" s="69">
        <f>IF(B86&lt;&gt;"",COUNTA($B$20:B86),"")</f>
        <v>66</v>
      </c>
      <c r="B86" s="78" t="s">
        <v>74</v>
      </c>
      <c r="C86" s="164" t="s">
        <v>8</v>
      </c>
      <c r="D86" s="164" t="s">
        <v>8</v>
      </c>
      <c r="E86" s="164" t="s">
        <v>8</v>
      </c>
      <c r="F86" s="164" t="s">
        <v>8</v>
      </c>
      <c r="G86" s="164" t="s">
        <v>8</v>
      </c>
      <c r="H86" s="164" t="s">
        <v>8</v>
      </c>
      <c r="I86" s="164" t="s">
        <v>8</v>
      </c>
      <c r="J86" s="164" t="s">
        <v>8</v>
      </c>
      <c r="K86" s="164" t="s">
        <v>8</v>
      </c>
      <c r="L86" s="164" t="s">
        <v>8</v>
      </c>
      <c r="M86" s="164" t="s">
        <v>8</v>
      </c>
      <c r="N86" s="164" t="s">
        <v>8</v>
      </c>
      <c r="O86" s="86"/>
      <c r="P86" s="86"/>
      <c r="Q86" s="86"/>
      <c r="R86" s="86"/>
      <c r="S86" s="86"/>
      <c r="T86" s="86"/>
      <c r="U86" s="86"/>
      <c r="V86" s="86"/>
      <c r="W86" s="86"/>
      <c r="X86" s="86"/>
      <c r="Y86" s="86"/>
      <c r="Z86" s="86"/>
      <c r="AA86" s="86"/>
      <c r="AB86" s="86"/>
      <c r="AC86" s="86"/>
    </row>
    <row r="87" spans="1:29" s="71" customFormat="1" ht="19.149999999999999" customHeight="1">
      <c r="A87" s="70">
        <f>IF(B87&lt;&gt;"",COUNTA($B$20:B87),"")</f>
        <v>67</v>
      </c>
      <c r="B87" s="80" t="s">
        <v>93</v>
      </c>
      <c r="C87" s="165">
        <v>305.2</v>
      </c>
      <c r="D87" s="165">
        <v>0.06</v>
      </c>
      <c r="E87" s="165">
        <v>6.02</v>
      </c>
      <c r="F87" s="165">
        <v>1.76</v>
      </c>
      <c r="G87" s="165">
        <v>0.23</v>
      </c>
      <c r="H87" s="165">
        <v>16.28</v>
      </c>
      <c r="I87" s="165">
        <v>0.32</v>
      </c>
      <c r="J87" s="165">
        <v>15.95</v>
      </c>
      <c r="K87" s="165">
        <v>0.7</v>
      </c>
      <c r="L87" s="165">
        <v>12.97</v>
      </c>
      <c r="M87" s="165">
        <v>230.15</v>
      </c>
      <c r="N87" s="165">
        <v>37.04</v>
      </c>
      <c r="O87" s="85"/>
      <c r="P87" s="85"/>
      <c r="Q87" s="85"/>
      <c r="R87" s="85"/>
      <c r="S87" s="85"/>
      <c r="T87" s="85"/>
      <c r="U87" s="85"/>
      <c r="V87" s="85"/>
      <c r="W87" s="85"/>
      <c r="X87" s="85"/>
      <c r="Y87" s="85"/>
      <c r="Z87" s="85"/>
      <c r="AA87" s="85"/>
      <c r="AB87" s="85"/>
      <c r="AC87" s="85"/>
    </row>
    <row r="88" spans="1:29" s="71" customFormat="1" ht="19.149999999999999" customHeight="1">
      <c r="A88" s="70">
        <f>IF(B88&lt;&gt;"",COUNTA($B$20:B88),"")</f>
        <v>68</v>
      </c>
      <c r="B88" s="80" t="s">
        <v>94</v>
      </c>
      <c r="C88" s="165">
        <v>1764.4</v>
      </c>
      <c r="D88" s="165">
        <v>4.5599999999999996</v>
      </c>
      <c r="E88" s="165">
        <v>51.46</v>
      </c>
      <c r="F88" s="165">
        <v>5.44</v>
      </c>
      <c r="G88" s="165">
        <v>9.8699999999999992</v>
      </c>
      <c r="H88" s="165">
        <v>1009.49</v>
      </c>
      <c r="I88" s="165">
        <v>661.08</v>
      </c>
      <c r="J88" s="165">
        <v>348.4</v>
      </c>
      <c r="K88" s="165">
        <v>19.079999999999998</v>
      </c>
      <c r="L88" s="165">
        <v>38.25</v>
      </c>
      <c r="M88" s="165">
        <v>232.48</v>
      </c>
      <c r="N88" s="165">
        <v>393.77</v>
      </c>
      <c r="O88" s="85"/>
      <c r="P88" s="85"/>
      <c r="Q88" s="85"/>
      <c r="R88" s="85"/>
      <c r="S88" s="85"/>
      <c r="T88" s="85"/>
      <c r="U88" s="85"/>
      <c r="V88" s="85"/>
      <c r="W88" s="85"/>
      <c r="X88" s="85"/>
      <c r="Y88" s="85"/>
      <c r="Z88" s="85"/>
      <c r="AA88" s="85"/>
      <c r="AB88" s="85"/>
      <c r="AC88" s="85"/>
    </row>
    <row r="89" spans="1:29" s="71" customFormat="1" ht="19.149999999999999" customHeight="1">
      <c r="A89" s="70">
        <f>IF(B89&lt;&gt;"",COUNTA($B$20:B89),"")</f>
        <v>69</v>
      </c>
      <c r="B89" s="80" t="s">
        <v>95</v>
      </c>
      <c r="C89" s="165">
        <v>146.07</v>
      </c>
      <c r="D89" s="165">
        <v>-97.01</v>
      </c>
      <c r="E89" s="165">
        <v>-44.67</v>
      </c>
      <c r="F89" s="165">
        <v>-168.84</v>
      </c>
      <c r="G89" s="165">
        <v>-15.93</v>
      </c>
      <c r="H89" s="165">
        <v>-265.51</v>
      </c>
      <c r="I89" s="165">
        <v>-75.34</v>
      </c>
      <c r="J89" s="165">
        <v>-190.17</v>
      </c>
      <c r="K89" s="165">
        <v>-37.54</v>
      </c>
      <c r="L89" s="165">
        <v>-79</v>
      </c>
      <c r="M89" s="165">
        <v>-10.1</v>
      </c>
      <c r="N89" s="165">
        <v>864.67</v>
      </c>
      <c r="O89" s="85"/>
      <c r="P89" s="85"/>
      <c r="Q89" s="85"/>
      <c r="R89" s="85"/>
      <c r="S89" s="85"/>
      <c r="T89" s="85"/>
      <c r="U89" s="85"/>
      <c r="V89" s="85"/>
      <c r="W89" s="85"/>
      <c r="X89" s="85"/>
      <c r="Y89" s="85"/>
      <c r="Z89" s="85"/>
      <c r="AA89" s="85"/>
      <c r="AB89" s="85"/>
      <c r="AC89" s="85"/>
    </row>
    <row r="90" spans="1:29" s="87" customFormat="1" ht="24.95" customHeight="1">
      <c r="A90" s="69">
        <f>IF(B90&lt;&gt;"",COUNTA($B$20:B90),"")</f>
        <v>70</v>
      </c>
      <c r="B90" s="81" t="s">
        <v>96</v>
      </c>
      <c r="C90" s="166">
        <v>190.2</v>
      </c>
      <c r="D90" s="166">
        <v>-94.68</v>
      </c>
      <c r="E90" s="166">
        <v>-17.27</v>
      </c>
      <c r="F90" s="166">
        <v>-128.21</v>
      </c>
      <c r="G90" s="166">
        <v>-15.12</v>
      </c>
      <c r="H90" s="166">
        <v>-265.08</v>
      </c>
      <c r="I90" s="166">
        <v>-75.12</v>
      </c>
      <c r="J90" s="166">
        <v>-189.96</v>
      </c>
      <c r="K90" s="166">
        <v>-38.090000000000003</v>
      </c>
      <c r="L90" s="166">
        <v>-64.22</v>
      </c>
      <c r="M90" s="166">
        <v>-14.77</v>
      </c>
      <c r="N90" s="166">
        <v>827.63</v>
      </c>
      <c r="O90" s="86"/>
      <c r="P90" s="86"/>
      <c r="Q90" s="86"/>
      <c r="R90" s="86"/>
      <c r="S90" s="86"/>
      <c r="T90" s="86"/>
      <c r="U90" s="86"/>
      <c r="V90" s="86"/>
      <c r="W90" s="86"/>
      <c r="X90" s="86"/>
      <c r="Y90" s="86"/>
      <c r="Z90" s="86"/>
      <c r="AA90" s="86"/>
      <c r="AB90" s="86"/>
      <c r="AC90" s="86"/>
    </row>
    <row r="91" spans="1:29" s="87" customFormat="1" ht="15" customHeight="1">
      <c r="A91" s="69">
        <f>IF(B91&lt;&gt;"",COUNTA($B$20:B91),"")</f>
        <v>71</v>
      </c>
      <c r="B91" s="78" t="s">
        <v>97</v>
      </c>
      <c r="C91" s="164">
        <v>46.46</v>
      </c>
      <c r="D91" s="164" t="s">
        <v>8</v>
      </c>
      <c r="E91" s="164" t="s">
        <v>8</v>
      </c>
      <c r="F91" s="164" t="s">
        <v>8</v>
      </c>
      <c r="G91" s="164" t="s">
        <v>8</v>
      </c>
      <c r="H91" s="164" t="s">
        <v>8</v>
      </c>
      <c r="I91" s="164" t="s">
        <v>8</v>
      </c>
      <c r="J91" s="164" t="s">
        <v>8</v>
      </c>
      <c r="K91" s="164" t="s">
        <v>8</v>
      </c>
      <c r="L91" s="164" t="s">
        <v>8</v>
      </c>
      <c r="M91" s="164" t="s">
        <v>8</v>
      </c>
      <c r="N91" s="164">
        <v>46.46</v>
      </c>
      <c r="O91" s="86"/>
      <c r="P91" s="86"/>
      <c r="Q91" s="86"/>
      <c r="R91" s="86"/>
      <c r="S91" s="86"/>
      <c r="T91" s="86"/>
      <c r="U91" s="86"/>
      <c r="V91" s="86"/>
      <c r="W91" s="86"/>
      <c r="X91" s="86"/>
      <c r="Y91" s="86"/>
      <c r="Z91" s="86"/>
      <c r="AA91" s="86"/>
      <c r="AB91" s="86"/>
      <c r="AC91" s="86"/>
    </row>
    <row r="92" spans="1:29" ht="11.1" customHeight="1">
      <c r="A92" s="69">
        <f>IF(B92&lt;&gt;"",COUNTA($B$20:B92),"")</f>
        <v>72</v>
      </c>
      <c r="B92" s="78" t="s">
        <v>98</v>
      </c>
      <c r="C92" s="164">
        <v>37.31</v>
      </c>
      <c r="D92" s="164" t="s">
        <v>8</v>
      </c>
      <c r="E92" s="164" t="s">
        <v>8</v>
      </c>
      <c r="F92" s="164" t="s">
        <v>8</v>
      </c>
      <c r="G92" s="164" t="s">
        <v>8</v>
      </c>
      <c r="H92" s="164" t="s">
        <v>8</v>
      </c>
      <c r="I92" s="164" t="s">
        <v>8</v>
      </c>
      <c r="J92" s="164" t="s">
        <v>8</v>
      </c>
      <c r="K92" s="164" t="s">
        <v>8</v>
      </c>
      <c r="L92" s="164" t="s">
        <v>8</v>
      </c>
      <c r="M92" s="164" t="s">
        <v>8</v>
      </c>
      <c r="N92" s="164">
        <v>37.31</v>
      </c>
    </row>
  </sheetData>
  <mergeCells count="27">
    <mergeCell ref="L5:L16"/>
    <mergeCell ref="M5:M16"/>
    <mergeCell ref="N5:N16"/>
    <mergeCell ref="I6:I16"/>
    <mergeCell ref="J6:J16"/>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A1:B1"/>
    <mergeCell ref="C1:G1"/>
    <mergeCell ref="H1:N1"/>
    <mergeCell ref="H2:N3"/>
    <mergeCell ref="C2:G3"/>
    <mergeCell ref="A2:B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5"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AC92"/>
  <sheetViews>
    <sheetView zoomScale="140" zoomScaleNormal="140" workbookViewId="0">
      <pane xSplit="2" ySplit="18" topLeftCell="C19" activePane="bottomRight" state="frozen"/>
      <selection activeCell="C19" sqref="C19:G19"/>
      <selection pane="topRight" activeCell="C19" sqref="C19:G19"/>
      <selection pane="bottomLeft" activeCell="C19" sqref="C19:G19"/>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612</v>
      </c>
      <c r="B1" s="219"/>
      <c r="C1" s="220" t="str">
        <f>"Auszahlungen und Einzahlungen der Kreisverwaltungen "&amp;Deckblatt!A7&amp;" 
nach Produktbereichen"</f>
        <v>Auszahlungen und Einzahlungen der Kreisverwaltungen 2022 
nach Produktbereichen</v>
      </c>
      <c r="D1" s="220"/>
      <c r="E1" s="220"/>
      <c r="F1" s="220"/>
      <c r="G1" s="221"/>
      <c r="H1" s="222" t="str">
        <f>"Auszahlungen und Einzahlungen der Kreisverwaltungen "&amp;Deckblatt!A7&amp;" 
nach Produktbereichen"</f>
        <v>Auszahlungen und Einzahlungen der Kreisverwaltungen 2022 
nach Produktbereichen</v>
      </c>
      <c r="I1" s="220"/>
      <c r="J1" s="220"/>
      <c r="K1" s="220"/>
      <c r="L1" s="220"/>
      <c r="M1" s="220"/>
      <c r="N1" s="221"/>
    </row>
    <row r="2" spans="1:14" s="74" customFormat="1" ht="15" customHeight="1">
      <c r="A2" s="218" t="s">
        <v>615</v>
      </c>
      <c r="B2" s="219"/>
      <c r="C2" s="220" t="s">
        <v>65</v>
      </c>
      <c r="D2" s="220"/>
      <c r="E2" s="220"/>
      <c r="F2" s="220"/>
      <c r="G2" s="221"/>
      <c r="H2" s="222" t="s">
        <v>65</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12" t="s">
        <v>28</v>
      </c>
      <c r="B4" s="213" t="s">
        <v>116</v>
      </c>
      <c r="C4" s="213" t="s">
        <v>1</v>
      </c>
      <c r="D4" s="213" t="s">
        <v>120</v>
      </c>
      <c r="E4" s="213"/>
      <c r="F4" s="213"/>
      <c r="G4" s="266"/>
      <c r="H4" s="267" t="s">
        <v>120</v>
      </c>
      <c r="I4" s="213"/>
      <c r="J4" s="213"/>
      <c r="K4" s="213"/>
      <c r="L4" s="213"/>
      <c r="M4" s="213"/>
      <c r="N4" s="266"/>
    </row>
    <row r="5" spans="1:14" ht="11.45" customHeight="1">
      <c r="A5" s="212"/>
      <c r="B5" s="213"/>
      <c r="C5" s="213"/>
      <c r="D5" s="217" t="s">
        <v>107</v>
      </c>
      <c r="E5" s="217" t="s">
        <v>108</v>
      </c>
      <c r="F5" s="217" t="s">
        <v>109</v>
      </c>
      <c r="G5" s="216" t="s">
        <v>110</v>
      </c>
      <c r="H5" s="212" t="s">
        <v>111</v>
      </c>
      <c r="I5" s="217" t="s">
        <v>104</v>
      </c>
      <c r="J5" s="217"/>
      <c r="K5" s="217" t="s">
        <v>113</v>
      </c>
      <c r="L5" s="217" t="s">
        <v>118</v>
      </c>
      <c r="M5" s="217" t="s">
        <v>119</v>
      </c>
      <c r="N5" s="216" t="s">
        <v>114</v>
      </c>
    </row>
    <row r="6" spans="1:14" ht="11.45" customHeight="1">
      <c r="A6" s="212"/>
      <c r="B6" s="213"/>
      <c r="C6" s="213"/>
      <c r="D6" s="217"/>
      <c r="E6" s="217"/>
      <c r="F6" s="217"/>
      <c r="G6" s="216"/>
      <c r="H6" s="212"/>
      <c r="I6" s="217" t="s">
        <v>103</v>
      </c>
      <c r="J6" s="217" t="s">
        <v>112</v>
      </c>
      <c r="K6" s="217"/>
      <c r="L6" s="217"/>
      <c r="M6" s="217"/>
      <c r="N6" s="216"/>
    </row>
    <row r="7" spans="1:14" ht="11.45" customHeight="1">
      <c r="A7" s="212"/>
      <c r="B7" s="213"/>
      <c r="C7" s="213"/>
      <c r="D7" s="217"/>
      <c r="E7" s="217"/>
      <c r="F7" s="217"/>
      <c r="G7" s="216"/>
      <c r="H7" s="212"/>
      <c r="I7" s="217"/>
      <c r="J7" s="217"/>
      <c r="K7" s="217"/>
      <c r="L7" s="217"/>
      <c r="M7" s="217"/>
      <c r="N7" s="216"/>
    </row>
    <row r="8" spans="1:14" ht="11.45" customHeight="1">
      <c r="A8" s="212"/>
      <c r="B8" s="213"/>
      <c r="C8" s="213"/>
      <c r="D8" s="217"/>
      <c r="E8" s="217"/>
      <c r="F8" s="217"/>
      <c r="G8" s="216"/>
      <c r="H8" s="212"/>
      <c r="I8" s="217"/>
      <c r="J8" s="217"/>
      <c r="K8" s="217"/>
      <c r="L8" s="217"/>
      <c r="M8" s="217"/>
      <c r="N8" s="216"/>
    </row>
    <row r="9" spans="1:14" ht="11.45" customHeight="1">
      <c r="A9" s="212"/>
      <c r="B9" s="213"/>
      <c r="C9" s="265"/>
      <c r="D9" s="268"/>
      <c r="E9" s="268"/>
      <c r="F9" s="268"/>
      <c r="G9" s="269"/>
      <c r="H9" s="270"/>
      <c r="I9" s="268"/>
      <c r="J9" s="268"/>
      <c r="K9" s="268"/>
      <c r="L9" s="268"/>
      <c r="M9" s="268"/>
      <c r="N9" s="216"/>
    </row>
    <row r="10" spans="1:14" ht="11.45" customHeight="1">
      <c r="A10" s="212"/>
      <c r="B10" s="213"/>
      <c r="C10" s="265"/>
      <c r="D10" s="268"/>
      <c r="E10" s="268"/>
      <c r="F10" s="268"/>
      <c r="G10" s="269"/>
      <c r="H10" s="270"/>
      <c r="I10" s="268"/>
      <c r="J10" s="268"/>
      <c r="K10" s="268"/>
      <c r="L10" s="268"/>
      <c r="M10" s="268"/>
      <c r="N10" s="216"/>
    </row>
    <row r="11" spans="1:14" ht="11.45" customHeight="1">
      <c r="A11" s="212"/>
      <c r="B11" s="213"/>
      <c r="C11" s="265"/>
      <c r="D11" s="268"/>
      <c r="E11" s="268"/>
      <c r="F11" s="268"/>
      <c r="G11" s="269"/>
      <c r="H11" s="270"/>
      <c r="I11" s="268"/>
      <c r="J11" s="268"/>
      <c r="K11" s="268"/>
      <c r="L11" s="268"/>
      <c r="M11" s="268"/>
      <c r="N11" s="216"/>
    </row>
    <row r="12" spans="1:14" ht="11.45" customHeight="1">
      <c r="A12" s="212"/>
      <c r="B12" s="213"/>
      <c r="C12" s="265"/>
      <c r="D12" s="268"/>
      <c r="E12" s="268"/>
      <c r="F12" s="268"/>
      <c r="G12" s="269"/>
      <c r="H12" s="270"/>
      <c r="I12" s="268"/>
      <c r="J12" s="268"/>
      <c r="K12" s="268"/>
      <c r="L12" s="268"/>
      <c r="M12" s="268"/>
      <c r="N12" s="216"/>
    </row>
    <row r="13" spans="1:14" ht="11.45" customHeight="1">
      <c r="A13" s="212"/>
      <c r="B13" s="213"/>
      <c r="C13" s="265"/>
      <c r="D13" s="268"/>
      <c r="E13" s="268"/>
      <c r="F13" s="268"/>
      <c r="G13" s="269"/>
      <c r="H13" s="270"/>
      <c r="I13" s="268"/>
      <c r="J13" s="268"/>
      <c r="K13" s="268"/>
      <c r="L13" s="268"/>
      <c r="M13" s="268"/>
      <c r="N13" s="216"/>
    </row>
    <row r="14" spans="1:14" ht="11.45" customHeight="1">
      <c r="A14" s="212"/>
      <c r="B14" s="213"/>
      <c r="C14" s="265"/>
      <c r="D14" s="268"/>
      <c r="E14" s="268"/>
      <c r="F14" s="268"/>
      <c r="G14" s="269"/>
      <c r="H14" s="270"/>
      <c r="I14" s="268"/>
      <c r="J14" s="268"/>
      <c r="K14" s="268"/>
      <c r="L14" s="268"/>
      <c r="M14" s="268"/>
      <c r="N14" s="216"/>
    </row>
    <row r="15" spans="1:14" ht="11.45" customHeight="1">
      <c r="A15" s="212"/>
      <c r="B15" s="213"/>
      <c r="C15" s="265"/>
      <c r="D15" s="268"/>
      <c r="E15" s="268"/>
      <c r="F15" s="268"/>
      <c r="G15" s="269"/>
      <c r="H15" s="270"/>
      <c r="I15" s="268"/>
      <c r="J15" s="268"/>
      <c r="K15" s="268"/>
      <c r="L15" s="268"/>
      <c r="M15" s="268"/>
      <c r="N15" s="216"/>
    </row>
    <row r="16" spans="1:14" ht="11.45" customHeight="1">
      <c r="A16" s="212"/>
      <c r="B16" s="213"/>
      <c r="C16" s="265"/>
      <c r="D16" s="268"/>
      <c r="E16" s="268"/>
      <c r="F16" s="268"/>
      <c r="G16" s="269"/>
      <c r="H16" s="270"/>
      <c r="I16" s="268"/>
      <c r="J16" s="268"/>
      <c r="K16" s="268"/>
      <c r="L16" s="268"/>
      <c r="M16" s="268"/>
      <c r="N16" s="216"/>
    </row>
    <row r="17" spans="1:29" ht="11.45" customHeight="1">
      <c r="A17" s="212"/>
      <c r="B17" s="213"/>
      <c r="C17" s="265"/>
      <c r="D17" s="145">
        <v>11</v>
      </c>
      <c r="E17" s="145">
        <v>12</v>
      </c>
      <c r="F17" s="145" t="s">
        <v>101</v>
      </c>
      <c r="G17" s="146" t="s">
        <v>102</v>
      </c>
      <c r="H17" s="147">
        <v>3</v>
      </c>
      <c r="I17" s="145" t="s">
        <v>105</v>
      </c>
      <c r="J17" s="145">
        <v>36</v>
      </c>
      <c r="K17" s="145">
        <v>4</v>
      </c>
      <c r="L17" s="145" t="s">
        <v>106</v>
      </c>
      <c r="M17" s="145" t="s">
        <v>115</v>
      </c>
      <c r="N17" s="141">
        <v>6</v>
      </c>
    </row>
    <row r="18" spans="1:29" s="83" customFormat="1" ht="11.45" customHeight="1">
      <c r="A18" s="64">
        <v>1</v>
      </c>
      <c r="B18" s="65">
        <v>2</v>
      </c>
      <c r="C18" s="142">
        <v>3</v>
      </c>
      <c r="D18" s="142">
        <v>4</v>
      </c>
      <c r="E18" s="142">
        <v>5</v>
      </c>
      <c r="F18" s="142">
        <v>6</v>
      </c>
      <c r="G18" s="143">
        <v>7</v>
      </c>
      <c r="H18" s="148">
        <v>8</v>
      </c>
      <c r="I18" s="142">
        <v>9</v>
      </c>
      <c r="J18" s="142">
        <v>10</v>
      </c>
      <c r="K18" s="142">
        <v>11</v>
      </c>
      <c r="L18" s="142">
        <v>12</v>
      </c>
      <c r="M18" s="142">
        <v>13</v>
      </c>
      <c r="N18" s="67">
        <v>14</v>
      </c>
    </row>
    <row r="19" spans="1:29" s="71" customFormat="1" ht="20.100000000000001" customHeight="1">
      <c r="A19" s="88"/>
      <c r="B19" s="84"/>
      <c r="C19" s="263" t="s">
        <v>969</v>
      </c>
      <c r="D19" s="264"/>
      <c r="E19" s="264"/>
      <c r="F19" s="264"/>
      <c r="G19" s="264"/>
      <c r="H19" s="264" t="s">
        <v>969</v>
      </c>
      <c r="I19" s="264"/>
      <c r="J19" s="264"/>
      <c r="K19" s="264"/>
      <c r="L19" s="264"/>
      <c r="M19" s="264"/>
      <c r="N19" s="264"/>
      <c r="O19" s="85"/>
      <c r="P19" s="85"/>
      <c r="Q19" s="85"/>
      <c r="R19" s="85"/>
      <c r="S19" s="85"/>
      <c r="T19" s="85"/>
      <c r="U19" s="85"/>
      <c r="V19" s="85"/>
      <c r="W19" s="85"/>
      <c r="X19" s="85"/>
      <c r="Y19" s="85"/>
      <c r="Z19" s="85"/>
      <c r="AA19" s="85"/>
      <c r="AB19" s="85"/>
      <c r="AC19" s="85"/>
    </row>
    <row r="20" spans="1:29" s="71" customFormat="1" ht="11.1" customHeight="1">
      <c r="A20" s="69">
        <f>IF(B20&lt;&gt;"",COUNTA($B$20:B20),"")</f>
        <v>1</v>
      </c>
      <c r="B20" s="78" t="s">
        <v>70</v>
      </c>
      <c r="C20" s="161">
        <v>66428</v>
      </c>
      <c r="D20" s="161">
        <v>16413</v>
      </c>
      <c r="E20" s="161">
        <v>11759</v>
      </c>
      <c r="F20" s="161">
        <v>2792</v>
      </c>
      <c r="G20" s="161">
        <v>3157</v>
      </c>
      <c r="H20" s="161">
        <v>15744</v>
      </c>
      <c r="I20" s="161">
        <v>8035</v>
      </c>
      <c r="J20" s="161">
        <v>7710</v>
      </c>
      <c r="K20" s="161">
        <v>4894</v>
      </c>
      <c r="L20" s="161">
        <v>7635</v>
      </c>
      <c r="M20" s="161">
        <v>4034</v>
      </c>
      <c r="N20" s="161" t="s">
        <v>8</v>
      </c>
      <c r="O20" s="85"/>
      <c r="P20" s="85"/>
      <c r="Q20" s="85"/>
      <c r="R20" s="85"/>
      <c r="S20" s="85"/>
      <c r="T20" s="85"/>
      <c r="U20" s="85"/>
      <c r="V20" s="85"/>
      <c r="W20" s="85"/>
      <c r="X20" s="85"/>
      <c r="Y20" s="85"/>
      <c r="Z20" s="85"/>
      <c r="AA20" s="85"/>
      <c r="AB20" s="85"/>
      <c r="AC20" s="85"/>
    </row>
    <row r="21" spans="1:29" s="71" customFormat="1" ht="11.1" customHeight="1">
      <c r="A21" s="69">
        <f>IF(B21&lt;&gt;"",COUNTA($B$20:B21),"")</f>
        <v>2</v>
      </c>
      <c r="B21" s="78" t="s">
        <v>71</v>
      </c>
      <c r="C21" s="161">
        <v>40463</v>
      </c>
      <c r="D21" s="161">
        <v>5560</v>
      </c>
      <c r="E21" s="161">
        <v>2124</v>
      </c>
      <c r="F21" s="161">
        <v>15652</v>
      </c>
      <c r="G21" s="161">
        <v>677</v>
      </c>
      <c r="H21" s="161">
        <v>12000</v>
      </c>
      <c r="I21" s="161">
        <v>11951</v>
      </c>
      <c r="J21" s="161">
        <v>49</v>
      </c>
      <c r="K21" s="161">
        <v>786</v>
      </c>
      <c r="L21" s="161">
        <v>3553</v>
      </c>
      <c r="M21" s="161">
        <v>111</v>
      </c>
      <c r="N21" s="161" t="s">
        <v>8</v>
      </c>
      <c r="O21" s="85"/>
      <c r="P21" s="85"/>
      <c r="Q21" s="85"/>
      <c r="R21" s="85"/>
      <c r="S21" s="85"/>
      <c r="T21" s="85"/>
      <c r="U21" s="85"/>
      <c r="V21" s="85"/>
      <c r="W21" s="85"/>
      <c r="X21" s="85"/>
      <c r="Y21" s="85"/>
      <c r="Z21" s="85"/>
      <c r="AA21" s="85"/>
      <c r="AB21" s="85"/>
      <c r="AC21" s="85"/>
    </row>
    <row r="22" spans="1:29" s="71" customFormat="1" ht="21.6" customHeight="1">
      <c r="A22" s="69">
        <f>IF(B22&lt;&gt;"",COUNTA($B$20:B22),"")</f>
        <v>3</v>
      </c>
      <c r="B22" s="79" t="s">
        <v>628</v>
      </c>
      <c r="C22" s="161">
        <v>293715</v>
      </c>
      <c r="D22" s="161" t="s">
        <v>8</v>
      </c>
      <c r="E22" s="161" t="s">
        <v>8</v>
      </c>
      <c r="F22" s="161" t="s">
        <v>8</v>
      </c>
      <c r="G22" s="161" t="s">
        <v>8</v>
      </c>
      <c r="H22" s="161">
        <v>293715</v>
      </c>
      <c r="I22" s="161">
        <v>251633</v>
      </c>
      <c r="J22" s="161">
        <v>42082</v>
      </c>
      <c r="K22" s="161" t="s">
        <v>8</v>
      </c>
      <c r="L22" s="161" t="s">
        <v>8</v>
      </c>
      <c r="M22" s="161" t="s">
        <v>8</v>
      </c>
      <c r="N22" s="161" t="s">
        <v>8</v>
      </c>
      <c r="O22" s="85"/>
      <c r="P22" s="85"/>
      <c r="Q22" s="85"/>
      <c r="R22" s="85"/>
      <c r="S22" s="85"/>
      <c r="T22" s="85"/>
      <c r="U22" s="85"/>
      <c r="V22" s="85"/>
      <c r="W22" s="85"/>
      <c r="X22" s="85"/>
      <c r="Y22" s="85"/>
      <c r="Z22" s="85"/>
      <c r="AA22" s="85"/>
      <c r="AB22" s="85"/>
      <c r="AC22" s="85"/>
    </row>
    <row r="23" spans="1:29" s="71" customFormat="1" ht="11.1" customHeight="1">
      <c r="A23" s="69">
        <f>IF(B23&lt;&gt;"",COUNTA($B$20:B23),"")</f>
        <v>4</v>
      </c>
      <c r="B23" s="78" t="s">
        <v>72</v>
      </c>
      <c r="C23" s="161">
        <v>337</v>
      </c>
      <c r="D23" s="161" t="s">
        <v>8</v>
      </c>
      <c r="E23" s="161" t="s">
        <v>8</v>
      </c>
      <c r="F23" s="161" t="s">
        <v>8</v>
      </c>
      <c r="G23" s="161" t="s">
        <v>8</v>
      </c>
      <c r="H23" s="161" t="s">
        <v>8</v>
      </c>
      <c r="I23" s="161" t="s">
        <v>8</v>
      </c>
      <c r="J23" s="161" t="s">
        <v>8</v>
      </c>
      <c r="K23" s="161" t="s">
        <v>8</v>
      </c>
      <c r="L23" s="161" t="s">
        <v>8</v>
      </c>
      <c r="M23" s="161" t="s">
        <v>8</v>
      </c>
      <c r="N23" s="161">
        <v>337</v>
      </c>
      <c r="O23" s="85"/>
      <c r="P23" s="85"/>
      <c r="Q23" s="85"/>
      <c r="R23" s="85"/>
      <c r="S23" s="85"/>
      <c r="T23" s="85"/>
      <c r="U23" s="85"/>
      <c r="V23" s="85"/>
      <c r="W23" s="85"/>
      <c r="X23" s="85"/>
      <c r="Y23" s="85"/>
      <c r="Z23" s="85"/>
      <c r="AA23" s="85"/>
      <c r="AB23" s="85"/>
      <c r="AC23" s="85"/>
    </row>
    <row r="24" spans="1:29" s="71" customFormat="1" ht="11.1" customHeight="1">
      <c r="A24" s="69">
        <f>IF(B24&lt;&gt;"",COUNTA($B$20:B24),"")</f>
        <v>5</v>
      </c>
      <c r="B24" s="78" t="s">
        <v>73</v>
      </c>
      <c r="C24" s="161">
        <v>156076</v>
      </c>
      <c r="D24" s="161">
        <v>3148</v>
      </c>
      <c r="E24" s="161">
        <v>2460</v>
      </c>
      <c r="F24" s="161">
        <v>8129</v>
      </c>
      <c r="G24" s="161">
        <v>686</v>
      </c>
      <c r="H24" s="161">
        <v>123027</v>
      </c>
      <c r="I24" s="161">
        <v>6114</v>
      </c>
      <c r="J24" s="161">
        <v>116912</v>
      </c>
      <c r="K24" s="161">
        <v>4341</v>
      </c>
      <c r="L24" s="161">
        <v>13176</v>
      </c>
      <c r="M24" s="161">
        <v>1045</v>
      </c>
      <c r="N24" s="161">
        <v>65</v>
      </c>
      <c r="O24" s="85"/>
      <c r="P24" s="85"/>
      <c r="Q24" s="85"/>
      <c r="R24" s="85"/>
      <c r="S24" s="85"/>
      <c r="T24" s="85"/>
      <c r="U24" s="85"/>
      <c r="V24" s="85"/>
      <c r="W24" s="85"/>
      <c r="X24" s="85"/>
      <c r="Y24" s="85"/>
      <c r="Z24" s="85"/>
      <c r="AA24" s="85"/>
      <c r="AB24" s="85"/>
      <c r="AC24" s="85"/>
    </row>
    <row r="25" spans="1:29" s="71" customFormat="1" ht="11.1" customHeight="1">
      <c r="A25" s="69">
        <f>IF(B25&lt;&gt;"",COUNTA($B$20:B25),"")</f>
        <v>6</v>
      </c>
      <c r="B25" s="78" t="s">
        <v>74</v>
      </c>
      <c r="C25" s="161">
        <v>143556</v>
      </c>
      <c r="D25" s="161">
        <v>8</v>
      </c>
      <c r="E25" s="161" t="s">
        <v>8</v>
      </c>
      <c r="F25" s="161">
        <v>960</v>
      </c>
      <c r="G25" s="161">
        <v>1</v>
      </c>
      <c r="H25" s="161">
        <v>31608</v>
      </c>
      <c r="I25" s="161" t="s">
        <v>8</v>
      </c>
      <c r="J25" s="161">
        <v>31608</v>
      </c>
      <c r="K25" s="161" t="s">
        <v>8</v>
      </c>
      <c r="L25" s="161">
        <v>315</v>
      </c>
      <c r="M25" s="161">
        <v>42</v>
      </c>
      <c r="N25" s="161">
        <v>110622</v>
      </c>
      <c r="O25" s="85"/>
      <c r="P25" s="85"/>
      <c r="Q25" s="85"/>
      <c r="R25" s="85"/>
      <c r="S25" s="85"/>
      <c r="T25" s="85"/>
      <c r="U25" s="85"/>
      <c r="V25" s="85"/>
      <c r="W25" s="85"/>
      <c r="X25" s="85"/>
      <c r="Y25" s="85"/>
      <c r="Z25" s="85"/>
      <c r="AA25" s="85"/>
      <c r="AB25" s="85"/>
      <c r="AC25" s="85"/>
    </row>
    <row r="26" spans="1:29" s="71" customFormat="1" ht="19.149999999999999" customHeight="1">
      <c r="A26" s="70">
        <f>IF(B26&lt;&gt;"",COUNTA($B$20:B26),"")</f>
        <v>7</v>
      </c>
      <c r="B26" s="80" t="s">
        <v>75</v>
      </c>
      <c r="C26" s="162">
        <v>413464</v>
      </c>
      <c r="D26" s="162">
        <v>25113</v>
      </c>
      <c r="E26" s="162">
        <v>16343</v>
      </c>
      <c r="F26" s="162">
        <v>25613</v>
      </c>
      <c r="G26" s="162">
        <v>4519</v>
      </c>
      <c r="H26" s="162">
        <v>412878</v>
      </c>
      <c r="I26" s="162">
        <v>277733</v>
      </c>
      <c r="J26" s="162">
        <v>135144</v>
      </c>
      <c r="K26" s="162">
        <v>10021</v>
      </c>
      <c r="L26" s="162">
        <v>24048</v>
      </c>
      <c r="M26" s="162">
        <v>5148</v>
      </c>
      <c r="N26" s="162">
        <v>-110219</v>
      </c>
      <c r="O26" s="85"/>
      <c r="P26" s="85"/>
      <c r="Q26" s="85"/>
      <c r="R26" s="85"/>
      <c r="S26" s="85"/>
      <c r="T26" s="85"/>
      <c r="U26" s="85"/>
      <c r="V26" s="85"/>
      <c r="W26" s="85"/>
      <c r="X26" s="85"/>
      <c r="Y26" s="85"/>
      <c r="Z26" s="85"/>
      <c r="AA26" s="85"/>
      <c r="AB26" s="85"/>
      <c r="AC26" s="85"/>
    </row>
    <row r="27" spans="1:29" s="71" customFormat="1" ht="21.6" customHeight="1">
      <c r="A27" s="69">
        <f>IF(B27&lt;&gt;"",COUNTA($B$20:B27),"")</f>
        <v>8</v>
      </c>
      <c r="B27" s="79" t="s">
        <v>76</v>
      </c>
      <c r="C27" s="161">
        <v>13996</v>
      </c>
      <c r="D27" s="161">
        <v>5642</v>
      </c>
      <c r="E27" s="161">
        <v>2064</v>
      </c>
      <c r="F27" s="161">
        <v>1272</v>
      </c>
      <c r="G27" s="161">
        <v>73</v>
      </c>
      <c r="H27" s="161" t="s">
        <v>8</v>
      </c>
      <c r="I27" s="161" t="s">
        <v>8</v>
      </c>
      <c r="J27" s="161" t="s">
        <v>8</v>
      </c>
      <c r="K27" s="161">
        <v>5</v>
      </c>
      <c r="L27" s="161">
        <v>4749</v>
      </c>
      <c r="M27" s="161">
        <v>191</v>
      </c>
      <c r="N27" s="161" t="s">
        <v>8</v>
      </c>
      <c r="O27" s="85"/>
      <c r="P27" s="85"/>
      <c r="Q27" s="85"/>
      <c r="R27" s="85"/>
      <c r="S27" s="85"/>
      <c r="T27" s="85"/>
      <c r="U27" s="85"/>
      <c r="V27" s="85"/>
      <c r="W27" s="85"/>
      <c r="X27" s="85"/>
      <c r="Y27" s="85"/>
      <c r="Z27" s="85"/>
      <c r="AA27" s="85"/>
      <c r="AB27" s="85"/>
      <c r="AC27" s="85"/>
    </row>
    <row r="28" spans="1:29" s="71" customFormat="1" ht="11.1" customHeight="1">
      <c r="A28" s="69">
        <f>IF(B28&lt;&gt;"",COUNTA($B$20:B28),"")</f>
        <v>9</v>
      </c>
      <c r="B28" s="78" t="s">
        <v>77</v>
      </c>
      <c r="C28" s="161">
        <v>11339</v>
      </c>
      <c r="D28" s="161">
        <v>4726</v>
      </c>
      <c r="E28" s="161">
        <v>954</v>
      </c>
      <c r="F28" s="161">
        <v>752</v>
      </c>
      <c r="G28" s="161">
        <v>41</v>
      </c>
      <c r="H28" s="161" t="s">
        <v>8</v>
      </c>
      <c r="I28" s="161" t="s">
        <v>8</v>
      </c>
      <c r="J28" s="161" t="s">
        <v>8</v>
      </c>
      <c r="K28" s="161" t="s">
        <v>8</v>
      </c>
      <c r="L28" s="161">
        <v>4740</v>
      </c>
      <c r="M28" s="161">
        <v>127</v>
      </c>
      <c r="N28" s="161" t="s">
        <v>8</v>
      </c>
      <c r="O28" s="85"/>
      <c r="P28" s="85"/>
      <c r="Q28" s="85"/>
      <c r="R28" s="85"/>
      <c r="S28" s="85"/>
      <c r="T28" s="85"/>
      <c r="U28" s="85"/>
      <c r="V28" s="85"/>
      <c r="W28" s="85"/>
      <c r="X28" s="85"/>
      <c r="Y28" s="85"/>
      <c r="Z28" s="85"/>
      <c r="AA28" s="85"/>
      <c r="AB28" s="85"/>
      <c r="AC28" s="85"/>
    </row>
    <row r="29" spans="1:29" s="71" customFormat="1" ht="11.1" customHeight="1">
      <c r="A29" s="69">
        <f>IF(B29&lt;&gt;"",COUNTA($B$20:B29),"")</f>
        <v>10</v>
      </c>
      <c r="B29" s="78" t="s">
        <v>78</v>
      </c>
      <c r="C29" s="161" t="s">
        <v>8</v>
      </c>
      <c r="D29" s="161" t="s">
        <v>8</v>
      </c>
      <c r="E29" s="161" t="s">
        <v>8</v>
      </c>
      <c r="F29" s="161" t="s">
        <v>8</v>
      </c>
      <c r="G29" s="161" t="s">
        <v>8</v>
      </c>
      <c r="H29" s="161" t="s">
        <v>8</v>
      </c>
      <c r="I29" s="161" t="s">
        <v>8</v>
      </c>
      <c r="J29" s="161" t="s">
        <v>8</v>
      </c>
      <c r="K29" s="161" t="s">
        <v>8</v>
      </c>
      <c r="L29" s="161" t="s">
        <v>8</v>
      </c>
      <c r="M29" s="161" t="s">
        <v>8</v>
      </c>
      <c r="N29" s="161" t="s">
        <v>8</v>
      </c>
      <c r="O29" s="85"/>
      <c r="P29" s="85"/>
      <c r="Q29" s="85"/>
      <c r="R29" s="85"/>
      <c r="S29" s="85"/>
      <c r="T29" s="85"/>
      <c r="U29" s="85"/>
      <c r="V29" s="85"/>
      <c r="W29" s="85"/>
      <c r="X29" s="85"/>
      <c r="Y29" s="85"/>
      <c r="Z29" s="85"/>
      <c r="AA29" s="85"/>
      <c r="AB29" s="85"/>
      <c r="AC29" s="85"/>
    </row>
    <row r="30" spans="1:29" s="71" customFormat="1" ht="11.1" customHeight="1">
      <c r="A30" s="69">
        <f>IF(B30&lt;&gt;"",COUNTA($B$20:B30),"")</f>
        <v>11</v>
      </c>
      <c r="B30" s="78" t="s">
        <v>79</v>
      </c>
      <c r="C30" s="161">
        <v>10333</v>
      </c>
      <c r="D30" s="161">
        <v>7</v>
      </c>
      <c r="E30" s="161">
        <v>600</v>
      </c>
      <c r="F30" s="161" t="s">
        <v>8</v>
      </c>
      <c r="G30" s="161" t="s">
        <v>8</v>
      </c>
      <c r="H30" s="161">
        <v>998</v>
      </c>
      <c r="I30" s="161" t="s">
        <v>8</v>
      </c>
      <c r="J30" s="161">
        <v>998</v>
      </c>
      <c r="K30" s="161">
        <v>54</v>
      </c>
      <c r="L30" s="161">
        <v>5926</v>
      </c>
      <c r="M30" s="161">
        <v>2749</v>
      </c>
      <c r="N30" s="161" t="s">
        <v>8</v>
      </c>
      <c r="O30" s="85"/>
      <c r="P30" s="85"/>
      <c r="Q30" s="85"/>
      <c r="R30" s="85"/>
      <c r="S30" s="85"/>
      <c r="T30" s="85"/>
      <c r="U30" s="85"/>
      <c r="V30" s="85"/>
      <c r="W30" s="85"/>
      <c r="X30" s="85"/>
      <c r="Y30" s="85"/>
      <c r="Z30" s="85"/>
      <c r="AA30" s="85"/>
      <c r="AB30" s="85"/>
      <c r="AC30" s="85"/>
    </row>
    <row r="31" spans="1:29" s="71" customFormat="1" ht="11.1" customHeight="1">
      <c r="A31" s="69">
        <f>IF(B31&lt;&gt;"",COUNTA($B$20:B31),"")</f>
        <v>12</v>
      </c>
      <c r="B31" s="78" t="s">
        <v>74</v>
      </c>
      <c r="C31" s="161">
        <v>19</v>
      </c>
      <c r="D31" s="161" t="s">
        <v>8</v>
      </c>
      <c r="E31" s="161" t="s">
        <v>8</v>
      </c>
      <c r="F31" s="161" t="s">
        <v>8</v>
      </c>
      <c r="G31" s="161" t="s">
        <v>8</v>
      </c>
      <c r="H31" s="161" t="s">
        <v>8</v>
      </c>
      <c r="I31" s="161" t="s">
        <v>8</v>
      </c>
      <c r="J31" s="161" t="s">
        <v>8</v>
      </c>
      <c r="K31" s="161" t="s">
        <v>8</v>
      </c>
      <c r="L31" s="161" t="s">
        <v>8</v>
      </c>
      <c r="M31" s="161">
        <v>19</v>
      </c>
      <c r="N31" s="161" t="s">
        <v>8</v>
      </c>
      <c r="O31" s="85"/>
      <c r="P31" s="85"/>
      <c r="Q31" s="85"/>
      <c r="R31" s="85"/>
      <c r="S31" s="85"/>
      <c r="T31" s="85"/>
      <c r="U31" s="85"/>
      <c r="V31" s="85"/>
      <c r="W31" s="85"/>
      <c r="X31" s="85"/>
      <c r="Y31" s="85"/>
      <c r="Z31" s="85"/>
      <c r="AA31" s="85"/>
      <c r="AB31" s="85"/>
      <c r="AC31" s="85"/>
    </row>
    <row r="32" spans="1:29" s="71" customFormat="1" ht="19.149999999999999" customHeight="1">
      <c r="A32" s="70">
        <f>IF(B32&lt;&gt;"",COUNTA($B$20:B32),"")</f>
        <v>13</v>
      </c>
      <c r="B32" s="80" t="s">
        <v>80</v>
      </c>
      <c r="C32" s="162">
        <v>24311</v>
      </c>
      <c r="D32" s="162">
        <v>5649</v>
      </c>
      <c r="E32" s="162">
        <v>2665</v>
      </c>
      <c r="F32" s="162">
        <v>1272</v>
      </c>
      <c r="G32" s="162">
        <v>73</v>
      </c>
      <c r="H32" s="162">
        <v>998</v>
      </c>
      <c r="I32" s="162" t="s">
        <v>8</v>
      </c>
      <c r="J32" s="162">
        <v>998</v>
      </c>
      <c r="K32" s="162">
        <v>59</v>
      </c>
      <c r="L32" s="162">
        <v>10674</v>
      </c>
      <c r="M32" s="162">
        <v>2921</v>
      </c>
      <c r="N32" s="162" t="s">
        <v>8</v>
      </c>
      <c r="O32" s="85"/>
      <c r="P32" s="85"/>
      <c r="Q32" s="85"/>
      <c r="R32" s="85"/>
      <c r="S32" s="85"/>
      <c r="T32" s="85"/>
      <c r="U32" s="85"/>
      <c r="V32" s="85"/>
      <c r="W32" s="85"/>
      <c r="X32" s="85"/>
      <c r="Y32" s="85"/>
      <c r="Z32" s="85"/>
      <c r="AA32" s="85"/>
      <c r="AB32" s="85"/>
      <c r="AC32" s="85"/>
    </row>
    <row r="33" spans="1:29" s="71" customFormat="1" ht="19.149999999999999" customHeight="1">
      <c r="A33" s="70">
        <f>IF(B33&lt;&gt;"",COUNTA($B$20:B33),"")</f>
        <v>14</v>
      </c>
      <c r="B33" s="80" t="s">
        <v>81</v>
      </c>
      <c r="C33" s="162">
        <v>437774</v>
      </c>
      <c r="D33" s="162">
        <v>30762</v>
      </c>
      <c r="E33" s="162">
        <v>19008</v>
      </c>
      <c r="F33" s="162">
        <v>26885</v>
      </c>
      <c r="G33" s="162">
        <v>4592</v>
      </c>
      <c r="H33" s="162">
        <v>413875</v>
      </c>
      <c r="I33" s="162">
        <v>277733</v>
      </c>
      <c r="J33" s="162">
        <v>136142</v>
      </c>
      <c r="K33" s="162">
        <v>10079</v>
      </c>
      <c r="L33" s="162">
        <v>34723</v>
      </c>
      <c r="M33" s="162">
        <v>8069</v>
      </c>
      <c r="N33" s="162">
        <v>-110219</v>
      </c>
      <c r="O33" s="85"/>
      <c r="P33" s="85"/>
      <c r="Q33" s="85"/>
      <c r="R33" s="85"/>
      <c r="S33" s="85"/>
      <c r="T33" s="85"/>
      <c r="U33" s="85"/>
      <c r="V33" s="85"/>
      <c r="W33" s="85"/>
      <c r="X33" s="85"/>
      <c r="Y33" s="85"/>
      <c r="Z33" s="85"/>
      <c r="AA33" s="85"/>
      <c r="AB33" s="85"/>
      <c r="AC33" s="85"/>
    </row>
    <row r="34" spans="1:29" s="71" customFormat="1" ht="11.1" customHeight="1">
      <c r="A34" s="69">
        <f>IF(B34&lt;&gt;"",COUNTA($B$20:B34),"")</f>
        <v>15</v>
      </c>
      <c r="B34" s="78" t="s">
        <v>82</v>
      </c>
      <c r="C34" s="161" t="s">
        <v>8</v>
      </c>
      <c r="D34" s="161" t="s">
        <v>8</v>
      </c>
      <c r="E34" s="161" t="s">
        <v>8</v>
      </c>
      <c r="F34" s="161" t="s">
        <v>8</v>
      </c>
      <c r="G34" s="161" t="s">
        <v>8</v>
      </c>
      <c r="H34" s="161" t="s">
        <v>8</v>
      </c>
      <c r="I34" s="161" t="s">
        <v>8</v>
      </c>
      <c r="J34" s="161" t="s">
        <v>8</v>
      </c>
      <c r="K34" s="161" t="s">
        <v>8</v>
      </c>
      <c r="L34" s="161" t="s">
        <v>8</v>
      </c>
      <c r="M34" s="161" t="s">
        <v>8</v>
      </c>
      <c r="N34" s="161" t="s">
        <v>8</v>
      </c>
      <c r="O34" s="85"/>
      <c r="P34" s="85"/>
      <c r="Q34" s="85"/>
      <c r="R34" s="85"/>
      <c r="S34" s="85"/>
      <c r="T34" s="85"/>
      <c r="U34" s="85"/>
      <c r="V34" s="85"/>
      <c r="W34" s="85"/>
      <c r="X34" s="85"/>
      <c r="Y34" s="85"/>
      <c r="Z34" s="85"/>
      <c r="AA34" s="85"/>
      <c r="AB34" s="85"/>
      <c r="AC34" s="85"/>
    </row>
    <row r="35" spans="1:29" s="71" customFormat="1" ht="11.1" customHeight="1">
      <c r="A35" s="69">
        <f>IF(B35&lt;&gt;"",COUNTA($B$20:B35),"")</f>
        <v>16</v>
      </c>
      <c r="B35" s="78" t="s">
        <v>83</v>
      </c>
      <c r="C35" s="161" t="s">
        <v>8</v>
      </c>
      <c r="D35" s="161" t="s">
        <v>8</v>
      </c>
      <c r="E35" s="161" t="s">
        <v>8</v>
      </c>
      <c r="F35" s="161" t="s">
        <v>8</v>
      </c>
      <c r="G35" s="161" t="s">
        <v>8</v>
      </c>
      <c r="H35" s="161" t="s">
        <v>8</v>
      </c>
      <c r="I35" s="161" t="s">
        <v>8</v>
      </c>
      <c r="J35" s="161" t="s">
        <v>8</v>
      </c>
      <c r="K35" s="161" t="s">
        <v>8</v>
      </c>
      <c r="L35" s="161" t="s">
        <v>8</v>
      </c>
      <c r="M35" s="161" t="s">
        <v>8</v>
      </c>
      <c r="N35" s="161" t="s">
        <v>8</v>
      </c>
      <c r="O35" s="85"/>
      <c r="P35" s="85"/>
      <c r="Q35" s="85"/>
      <c r="R35" s="85"/>
      <c r="S35" s="85"/>
      <c r="T35" s="85"/>
      <c r="U35" s="85"/>
      <c r="V35" s="85"/>
      <c r="W35" s="85"/>
      <c r="X35" s="85"/>
      <c r="Y35" s="85"/>
      <c r="Z35" s="85"/>
      <c r="AA35" s="85"/>
      <c r="AB35" s="85"/>
      <c r="AC35" s="85"/>
    </row>
    <row r="36" spans="1:29" s="71" customFormat="1" ht="11.1" customHeight="1">
      <c r="A36" s="69">
        <f>IF(B36&lt;&gt;"",COUNTA($B$20:B36),"")</f>
        <v>17</v>
      </c>
      <c r="B36" s="78" t="s">
        <v>99</v>
      </c>
      <c r="C36" s="161" t="s">
        <v>8</v>
      </c>
      <c r="D36" s="161" t="s">
        <v>8</v>
      </c>
      <c r="E36" s="161" t="s">
        <v>8</v>
      </c>
      <c r="F36" s="161" t="s">
        <v>8</v>
      </c>
      <c r="G36" s="161" t="s">
        <v>8</v>
      </c>
      <c r="H36" s="161" t="s">
        <v>8</v>
      </c>
      <c r="I36" s="161" t="s">
        <v>8</v>
      </c>
      <c r="J36" s="161" t="s">
        <v>8</v>
      </c>
      <c r="K36" s="161" t="s">
        <v>8</v>
      </c>
      <c r="L36" s="161" t="s">
        <v>8</v>
      </c>
      <c r="M36" s="161" t="s">
        <v>8</v>
      </c>
      <c r="N36" s="161" t="s">
        <v>8</v>
      </c>
      <c r="O36" s="85"/>
      <c r="P36" s="85"/>
      <c r="Q36" s="85"/>
      <c r="R36" s="85"/>
      <c r="S36" s="85"/>
      <c r="T36" s="85"/>
      <c r="U36" s="85"/>
      <c r="V36" s="85"/>
      <c r="W36" s="85"/>
      <c r="X36" s="85"/>
      <c r="Y36" s="85"/>
      <c r="Z36" s="85"/>
      <c r="AA36" s="85"/>
      <c r="AB36" s="85"/>
      <c r="AC36" s="85"/>
    </row>
    <row r="37" spans="1:29" s="71" customFormat="1" ht="11.1" customHeight="1">
      <c r="A37" s="69">
        <f>IF(B37&lt;&gt;"",COUNTA($B$20:B37),"")</f>
        <v>18</v>
      </c>
      <c r="B37" s="78" t="s">
        <v>100</v>
      </c>
      <c r="C37" s="161" t="s">
        <v>8</v>
      </c>
      <c r="D37" s="161" t="s">
        <v>8</v>
      </c>
      <c r="E37" s="161" t="s">
        <v>8</v>
      </c>
      <c r="F37" s="161" t="s">
        <v>8</v>
      </c>
      <c r="G37" s="161" t="s">
        <v>8</v>
      </c>
      <c r="H37" s="161" t="s">
        <v>8</v>
      </c>
      <c r="I37" s="161" t="s">
        <v>8</v>
      </c>
      <c r="J37" s="161" t="s">
        <v>8</v>
      </c>
      <c r="K37" s="161" t="s">
        <v>8</v>
      </c>
      <c r="L37" s="161" t="s">
        <v>8</v>
      </c>
      <c r="M37" s="161" t="s">
        <v>8</v>
      </c>
      <c r="N37" s="161" t="s">
        <v>8</v>
      </c>
      <c r="O37" s="85"/>
      <c r="P37" s="85"/>
      <c r="Q37" s="85"/>
      <c r="R37" s="85"/>
      <c r="S37" s="85"/>
      <c r="T37" s="85"/>
      <c r="U37" s="85"/>
      <c r="V37" s="85"/>
      <c r="W37" s="85"/>
      <c r="X37" s="85"/>
      <c r="Y37" s="85"/>
      <c r="Z37" s="85"/>
      <c r="AA37" s="85"/>
      <c r="AB37" s="85"/>
      <c r="AC37" s="85"/>
    </row>
    <row r="38" spans="1:29" s="71" customFormat="1" ht="11.1" customHeight="1">
      <c r="A38" s="69">
        <f>IF(B38&lt;&gt;"",COUNTA($B$20:B38),"")</f>
        <v>19</v>
      </c>
      <c r="B38" s="78" t="s">
        <v>27</v>
      </c>
      <c r="C38" s="161">
        <v>53519</v>
      </c>
      <c r="D38" s="161" t="s">
        <v>8</v>
      </c>
      <c r="E38" s="161" t="s">
        <v>8</v>
      </c>
      <c r="F38" s="161" t="s">
        <v>8</v>
      </c>
      <c r="G38" s="161" t="s">
        <v>8</v>
      </c>
      <c r="H38" s="161" t="s">
        <v>8</v>
      </c>
      <c r="I38" s="161" t="s">
        <v>8</v>
      </c>
      <c r="J38" s="161" t="s">
        <v>8</v>
      </c>
      <c r="K38" s="161" t="s">
        <v>8</v>
      </c>
      <c r="L38" s="161" t="s">
        <v>8</v>
      </c>
      <c r="M38" s="161" t="s">
        <v>8</v>
      </c>
      <c r="N38" s="161">
        <v>53519</v>
      </c>
      <c r="O38" s="85"/>
      <c r="P38" s="85"/>
      <c r="Q38" s="85"/>
      <c r="R38" s="85"/>
      <c r="S38" s="85"/>
      <c r="T38" s="85"/>
      <c r="U38" s="85"/>
      <c r="V38" s="85"/>
      <c r="W38" s="85"/>
      <c r="X38" s="85"/>
      <c r="Y38" s="85"/>
      <c r="Z38" s="85"/>
      <c r="AA38" s="85"/>
      <c r="AB38" s="85"/>
      <c r="AC38" s="85"/>
    </row>
    <row r="39" spans="1:29" s="71" customFormat="1" ht="21.6" customHeight="1">
      <c r="A39" s="69">
        <f>IF(B39&lt;&gt;"",COUNTA($B$20:B39),"")</f>
        <v>20</v>
      </c>
      <c r="B39" s="79" t="s">
        <v>84</v>
      </c>
      <c r="C39" s="161">
        <v>38661</v>
      </c>
      <c r="D39" s="161" t="s">
        <v>8</v>
      </c>
      <c r="E39" s="161" t="s">
        <v>8</v>
      </c>
      <c r="F39" s="161" t="s">
        <v>8</v>
      </c>
      <c r="G39" s="161" t="s">
        <v>8</v>
      </c>
      <c r="H39" s="161" t="s">
        <v>8</v>
      </c>
      <c r="I39" s="161" t="s">
        <v>8</v>
      </c>
      <c r="J39" s="161" t="s">
        <v>8</v>
      </c>
      <c r="K39" s="161" t="s">
        <v>8</v>
      </c>
      <c r="L39" s="161" t="s">
        <v>8</v>
      </c>
      <c r="M39" s="161" t="s">
        <v>8</v>
      </c>
      <c r="N39" s="161">
        <v>38661</v>
      </c>
      <c r="O39" s="85"/>
      <c r="P39" s="85"/>
      <c r="Q39" s="85"/>
      <c r="R39" s="85"/>
      <c r="S39" s="85"/>
      <c r="T39" s="85"/>
      <c r="U39" s="85"/>
      <c r="V39" s="85"/>
      <c r="W39" s="85"/>
      <c r="X39" s="85"/>
      <c r="Y39" s="85"/>
      <c r="Z39" s="85"/>
      <c r="AA39" s="85"/>
      <c r="AB39" s="85"/>
      <c r="AC39" s="85"/>
    </row>
    <row r="40" spans="1:29" s="71" customFormat="1" ht="21.6" customHeight="1">
      <c r="A40" s="69">
        <f>IF(B40&lt;&gt;"",COUNTA($B$20:B40),"")</f>
        <v>21</v>
      </c>
      <c r="B40" s="79" t="s">
        <v>85</v>
      </c>
      <c r="C40" s="161">
        <v>141118</v>
      </c>
      <c r="D40" s="161">
        <v>16</v>
      </c>
      <c r="E40" s="161">
        <v>20</v>
      </c>
      <c r="F40" s="161">
        <v>462</v>
      </c>
      <c r="G40" s="161">
        <v>586</v>
      </c>
      <c r="H40" s="161">
        <v>135515</v>
      </c>
      <c r="I40" s="161">
        <v>69350</v>
      </c>
      <c r="J40" s="161">
        <v>66165</v>
      </c>
      <c r="K40" s="161">
        <v>551</v>
      </c>
      <c r="L40" s="161">
        <v>3392</v>
      </c>
      <c r="M40" s="161">
        <v>577</v>
      </c>
      <c r="N40" s="161" t="s">
        <v>8</v>
      </c>
      <c r="O40" s="85"/>
      <c r="P40" s="85"/>
      <c r="Q40" s="85"/>
      <c r="R40" s="85"/>
      <c r="S40" s="85"/>
      <c r="T40" s="85"/>
      <c r="U40" s="85"/>
      <c r="V40" s="85"/>
      <c r="W40" s="85"/>
      <c r="X40" s="85"/>
      <c r="Y40" s="85"/>
      <c r="Z40" s="85"/>
      <c r="AA40" s="85"/>
      <c r="AB40" s="85"/>
      <c r="AC40" s="85"/>
    </row>
    <row r="41" spans="1:29" s="71" customFormat="1" ht="21.6" customHeight="1">
      <c r="A41" s="69">
        <f>IF(B41&lt;&gt;"",COUNTA($B$20:B41),"")</f>
        <v>22</v>
      </c>
      <c r="B41" s="79" t="s">
        <v>86</v>
      </c>
      <c r="C41" s="161">
        <v>109465</v>
      </c>
      <c r="D41" s="161" t="s">
        <v>8</v>
      </c>
      <c r="E41" s="161">
        <v>7</v>
      </c>
      <c r="F41" s="161" t="s">
        <v>8</v>
      </c>
      <c r="G41" s="161">
        <v>376</v>
      </c>
      <c r="H41" s="161">
        <v>108828</v>
      </c>
      <c r="I41" s="161">
        <v>108710</v>
      </c>
      <c r="J41" s="161">
        <v>118</v>
      </c>
      <c r="K41" s="161" t="s">
        <v>8</v>
      </c>
      <c r="L41" s="161" t="s">
        <v>8</v>
      </c>
      <c r="M41" s="161">
        <v>254</v>
      </c>
      <c r="N41" s="161" t="s">
        <v>8</v>
      </c>
      <c r="O41" s="85"/>
      <c r="P41" s="85"/>
      <c r="Q41" s="85"/>
      <c r="R41" s="85"/>
      <c r="S41" s="85"/>
      <c r="T41" s="85"/>
      <c r="U41" s="85"/>
      <c r="V41" s="85"/>
      <c r="W41" s="85"/>
      <c r="X41" s="85"/>
      <c r="Y41" s="85"/>
      <c r="Z41" s="85"/>
      <c r="AA41" s="85"/>
      <c r="AB41" s="85"/>
      <c r="AC41" s="85"/>
    </row>
    <row r="42" spans="1:29" s="71" customFormat="1" ht="11.1" customHeight="1">
      <c r="A42" s="69">
        <f>IF(B42&lt;&gt;"",COUNTA($B$20:B42),"")</f>
        <v>23</v>
      </c>
      <c r="B42" s="78" t="s">
        <v>87</v>
      </c>
      <c r="C42" s="161">
        <v>7281</v>
      </c>
      <c r="D42" s="161">
        <v>63</v>
      </c>
      <c r="E42" s="161">
        <v>2543</v>
      </c>
      <c r="F42" s="161">
        <v>25</v>
      </c>
      <c r="G42" s="161" t="s">
        <v>8</v>
      </c>
      <c r="H42" s="161">
        <v>12</v>
      </c>
      <c r="I42" s="161">
        <v>11</v>
      </c>
      <c r="J42" s="161" t="s">
        <v>8</v>
      </c>
      <c r="K42" s="161">
        <v>216</v>
      </c>
      <c r="L42" s="161">
        <v>4247</v>
      </c>
      <c r="M42" s="161">
        <v>174</v>
      </c>
      <c r="N42" s="161" t="s">
        <v>8</v>
      </c>
      <c r="O42" s="85"/>
      <c r="P42" s="85"/>
      <c r="Q42" s="85"/>
      <c r="R42" s="85"/>
      <c r="S42" s="85"/>
      <c r="T42" s="85"/>
      <c r="U42" s="85"/>
      <c r="V42" s="85"/>
      <c r="W42" s="85"/>
      <c r="X42" s="85"/>
      <c r="Y42" s="85"/>
      <c r="Z42" s="85"/>
      <c r="AA42" s="85"/>
      <c r="AB42" s="85"/>
      <c r="AC42" s="85"/>
    </row>
    <row r="43" spans="1:29" s="71" customFormat="1" ht="11.1" customHeight="1">
      <c r="A43" s="69">
        <f>IF(B43&lt;&gt;"",COUNTA($B$20:B43),"")</f>
        <v>24</v>
      </c>
      <c r="B43" s="78" t="s">
        <v>88</v>
      </c>
      <c r="C43" s="161">
        <v>236098</v>
      </c>
      <c r="D43" s="161">
        <v>1761</v>
      </c>
      <c r="E43" s="161">
        <v>12866</v>
      </c>
      <c r="F43" s="161">
        <v>1375</v>
      </c>
      <c r="G43" s="161">
        <v>730</v>
      </c>
      <c r="H43" s="161">
        <v>102767</v>
      </c>
      <c r="I43" s="161">
        <v>67349</v>
      </c>
      <c r="J43" s="161">
        <v>35418</v>
      </c>
      <c r="K43" s="161">
        <v>4630</v>
      </c>
      <c r="L43" s="161">
        <v>663</v>
      </c>
      <c r="M43" s="161">
        <v>507</v>
      </c>
      <c r="N43" s="161">
        <v>110798</v>
      </c>
      <c r="O43" s="85"/>
      <c r="P43" s="85"/>
      <c r="Q43" s="85"/>
      <c r="R43" s="85"/>
      <c r="S43" s="85"/>
      <c r="T43" s="85"/>
      <c r="U43" s="85"/>
      <c r="V43" s="85"/>
      <c r="W43" s="85"/>
      <c r="X43" s="85"/>
      <c r="Y43" s="85"/>
      <c r="Z43" s="85"/>
      <c r="AA43" s="85"/>
      <c r="AB43" s="85"/>
      <c r="AC43" s="85"/>
    </row>
    <row r="44" spans="1:29" s="71" customFormat="1" ht="11.1" customHeight="1">
      <c r="A44" s="69">
        <f>IF(B44&lt;&gt;"",COUNTA($B$20:B44),"")</f>
        <v>25</v>
      </c>
      <c r="B44" s="78" t="s">
        <v>74</v>
      </c>
      <c r="C44" s="161">
        <v>143556</v>
      </c>
      <c r="D44" s="161">
        <v>8</v>
      </c>
      <c r="E44" s="161" t="s">
        <v>8</v>
      </c>
      <c r="F44" s="161">
        <v>960</v>
      </c>
      <c r="G44" s="161">
        <v>1</v>
      </c>
      <c r="H44" s="161">
        <v>31608</v>
      </c>
      <c r="I44" s="161" t="s">
        <v>8</v>
      </c>
      <c r="J44" s="161">
        <v>31608</v>
      </c>
      <c r="K44" s="161" t="s">
        <v>8</v>
      </c>
      <c r="L44" s="161">
        <v>315</v>
      </c>
      <c r="M44" s="161">
        <v>42</v>
      </c>
      <c r="N44" s="161">
        <v>110622</v>
      </c>
      <c r="O44" s="85"/>
      <c r="P44" s="85"/>
      <c r="Q44" s="85"/>
      <c r="R44" s="85"/>
      <c r="S44" s="85"/>
      <c r="T44" s="85"/>
      <c r="U44" s="85"/>
      <c r="V44" s="85"/>
      <c r="W44" s="85"/>
      <c r="X44" s="85"/>
      <c r="Y44" s="85"/>
      <c r="Z44" s="85"/>
      <c r="AA44" s="85"/>
      <c r="AB44" s="85"/>
      <c r="AC44" s="85"/>
    </row>
    <row r="45" spans="1:29" s="71" customFormat="1" ht="19.149999999999999" customHeight="1">
      <c r="A45" s="70">
        <f>IF(B45&lt;&gt;"",COUNTA($B$20:B45),"")</f>
        <v>26</v>
      </c>
      <c r="B45" s="80" t="s">
        <v>89</v>
      </c>
      <c r="C45" s="162">
        <v>442587</v>
      </c>
      <c r="D45" s="162">
        <v>1832</v>
      </c>
      <c r="E45" s="162">
        <v>15436</v>
      </c>
      <c r="F45" s="162">
        <v>902</v>
      </c>
      <c r="G45" s="162">
        <v>1692</v>
      </c>
      <c r="H45" s="162">
        <v>315513</v>
      </c>
      <c r="I45" s="162">
        <v>245421</v>
      </c>
      <c r="J45" s="162">
        <v>70092</v>
      </c>
      <c r="K45" s="162">
        <v>5398</v>
      </c>
      <c r="L45" s="162">
        <v>7987</v>
      </c>
      <c r="M45" s="162">
        <v>1470</v>
      </c>
      <c r="N45" s="162">
        <v>92356</v>
      </c>
      <c r="O45" s="85"/>
      <c r="P45" s="85"/>
      <c r="Q45" s="85"/>
      <c r="R45" s="85"/>
      <c r="S45" s="85"/>
      <c r="T45" s="85"/>
      <c r="U45" s="85"/>
      <c r="V45" s="85"/>
      <c r="W45" s="85"/>
      <c r="X45" s="85"/>
      <c r="Y45" s="85"/>
      <c r="Z45" s="85"/>
      <c r="AA45" s="85"/>
      <c r="AB45" s="85"/>
      <c r="AC45" s="85"/>
    </row>
    <row r="46" spans="1:29" s="87" customFormat="1" ht="11.1" customHeight="1">
      <c r="A46" s="69">
        <f>IF(B46&lt;&gt;"",COUNTA($B$20:B46),"")</f>
        <v>27</v>
      </c>
      <c r="B46" s="78" t="s">
        <v>90</v>
      </c>
      <c r="C46" s="161">
        <v>15888</v>
      </c>
      <c r="D46" s="161">
        <v>114</v>
      </c>
      <c r="E46" s="161">
        <v>1436</v>
      </c>
      <c r="F46" s="161">
        <v>588</v>
      </c>
      <c r="G46" s="161" t="s">
        <v>8</v>
      </c>
      <c r="H46" s="161">
        <v>1000</v>
      </c>
      <c r="I46" s="161" t="s">
        <v>8</v>
      </c>
      <c r="J46" s="161">
        <v>1000</v>
      </c>
      <c r="K46" s="161" t="s">
        <v>8</v>
      </c>
      <c r="L46" s="161">
        <v>3028</v>
      </c>
      <c r="M46" s="161">
        <v>1015</v>
      </c>
      <c r="N46" s="161">
        <v>8708</v>
      </c>
      <c r="O46" s="86"/>
      <c r="P46" s="86"/>
      <c r="Q46" s="86"/>
      <c r="R46" s="86"/>
      <c r="S46" s="86"/>
      <c r="T46" s="86"/>
      <c r="U46" s="86"/>
      <c r="V46" s="86"/>
      <c r="W46" s="86"/>
      <c r="X46" s="86"/>
      <c r="Y46" s="86"/>
      <c r="Z46" s="86"/>
      <c r="AA46" s="86"/>
      <c r="AB46" s="86"/>
      <c r="AC46" s="86"/>
    </row>
    <row r="47" spans="1:29" s="87" customFormat="1" ht="11.1" customHeight="1">
      <c r="A47" s="69">
        <f>IF(B47&lt;&gt;"",COUNTA($B$20:B47),"")</f>
        <v>28</v>
      </c>
      <c r="B47" s="78" t="s">
        <v>91</v>
      </c>
      <c r="C47" s="161" t="s">
        <v>8</v>
      </c>
      <c r="D47" s="161" t="s">
        <v>8</v>
      </c>
      <c r="E47" s="161" t="s">
        <v>8</v>
      </c>
      <c r="F47" s="161" t="s">
        <v>8</v>
      </c>
      <c r="G47" s="161" t="s">
        <v>8</v>
      </c>
      <c r="H47" s="161" t="s">
        <v>8</v>
      </c>
      <c r="I47" s="161" t="s">
        <v>8</v>
      </c>
      <c r="J47" s="161" t="s">
        <v>8</v>
      </c>
      <c r="K47" s="161" t="s">
        <v>8</v>
      </c>
      <c r="L47" s="161" t="s">
        <v>8</v>
      </c>
      <c r="M47" s="161" t="s">
        <v>8</v>
      </c>
      <c r="N47" s="161" t="s">
        <v>8</v>
      </c>
      <c r="O47" s="86"/>
      <c r="P47" s="86"/>
      <c r="Q47" s="86"/>
      <c r="R47" s="86"/>
      <c r="S47" s="86"/>
      <c r="T47" s="86"/>
      <c r="U47" s="86"/>
      <c r="V47" s="86"/>
      <c r="W47" s="86"/>
      <c r="X47" s="86"/>
      <c r="Y47" s="86"/>
      <c r="Z47" s="86"/>
      <c r="AA47" s="86"/>
      <c r="AB47" s="86"/>
      <c r="AC47" s="86"/>
    </row>
    <row r="48" spans="1:29" s="87" customFormat="1" ht="11.1" customHeight="1">
      <c r="A48" s="69">
        <f>IF(B48&lt;&gt;"",COUNTA($B$20:B48),"")</f>
        <v>29</v>
      </c>
      <c r="B48" s="78" t="s">
        <v>92</v>
      </c>
      <c r="C48" s="161">
        <v>2108</v>
      </c>
      <c r="D48" s="161" t="s">
        <v>8</v>
      </c>
      <c r="E48" s="161" t="s">
        <v>8</v>
      </c>
      <c r="F48" s="161" t="s">
        <v>8</v>
      </c>
      <c r="G48" s="161" t="s">
        <v>8</v>
      </c>
      <c r="H48" s="161">
        <v>10</v>
      </c>
      <c r="I48" s="161">
        <v>10</v>
      </c>
      <c r="J48" s="161" t="s">
        <v>8</v>
      </c>
      <c r="K48" s="161" t="s">
        <v>8</v>
      </c>
      <c r="L48" s="161" t="s">
        <v>8</v>
      </c>
      <c r="M48" s="161">
        <v>1970</v>
      </c>
      <c r="N48" s="161">
        <v>129</v>
      </c>
      <c r="O48" s="86"/>
      <c r="P48" s="86"/>
      <c r="Q48" s="86"/>
      <c r="R48" s="86"/>
      <c r="S48" s="86"/>
      <c r="T48" s="86"/>
      <c r="U48" s="86"/>
      <c r="V48" s="86"/>
      <c r="W48" s="86"/>
      <c r="X48" s="86"/>
      <c r="Y48" s="86"/>
      <c r="Z48" s="86"/>
      <c r="AA48" s="86"/>
      <c r="AB48" s="86"/>
      <c r="AC48" s="86"/>
    </row>
    <row r="49" spans="1:29" s="87" customFormat="1" ht="11.1" customHeight="1">
      <c r="A49" s="69">
        <f>IF(B49&lt;&gt;"",COUNTA($B$20:B49),"")</f>
        <v>30</v>
      </c>
      <c r="B49" s="78" t="s">
        <v>74</v>
      </c>
      <c r="C49" s="161">
        <v>19</v>
      </c>
      <c r="D49" s="161" t="s">
        <v>8</v>
      </c>
      <c r="E49" s="161" t="s">
        <v>8</v>
      </c>
      <c r="F49" s="161" t="s">
        <v>8</v>
      </c>
      <c r="G49" s="161" t="s">
        <v>8</v>
      </c>
      <c r="H49" s="161" t="s">
        <v>8</v>
      </c>
      <c r="I49" s="161" t="s">
        <v>8</v>
      </c>
      <c r="J49" s="161" t="s">
        <v>8</v>
      </c>
      <c r="K49" s="161" t="s">
        <v>8</v>
      </c>
      <c r="L49" s="161" t="s">
        <v>8</v>
      </c>
      <c r="M49" s="161">
        <v>19</v>
      </c>
      <c r="N49" s="161" t="s">
        <v>8</v>
      </c>
      <c r="O49" s="86"/>
      <c r="P49" s="86"/>
      <c r="Q49" s="86"/>
      <c r="R49" s="86"/>
      <c r="S49" s="86"/>
      <c r="T49" s="86"/>
      <c r="U49" s="86"/>
      <c r="V49" s="86"/>
      <c r="W49" s="86"/>
      <c r="X49" s="86"/>
      <c r="Y49" s="86"/>
      <c r="Z49" s="86"/>
      <c r="AA49" s="86"/>
      <c r="AB49" s="86"/>
      <c r="AC49" s="86"/>
    </row>
    <row r="50" spans="1:29" s="71" customFormat="1" ht="19.149999999999999" customHeight="1">
      <c r="A50" s="70">
        <f>IF(B50&lt;&gt;"",COUNTA($B$20:B50),"")</f>
        <v>31</v>
      </c>
      <c r="B50" s="80" t="s">
        <v>93</v>
      </c>
      <c r="C50" s="162">
        <v>17977</v>
      </c>
      <c r="D50" s="162">
        <v>114</v>
      </c>
      <c r="E50" s="162">
        <v>1436</v>
      </c>
      <c r="F50" s="162">
        <v>588</v>
      </c>
      <c r="G50" s="162" t="s">
        <v>8</v>
      </c>
      <c r="H50" s="162">
        <v>1010</v>
      </c>
      <c r="I50" s="162">
        <v>10</v>
      </c>
      <c r="J50" s="162">
        <v>1000</v>
      </c>
      <c r="K50" s="162" t="s">
        <v>8</v>
      </c>
      <c r="L50" s="162">
        <v>3028</v>
      </c>
      <c r="M50" s="162">
        <v>2966</v>
      </c>
      <c r="N50" s="162">
        <v>8836</v>
      </c>
      <c r="O50" s="85"/>
      <c r="P50" s="85"/>
      <c r="Q50" s="85"/>
      <c r="R50" s="85"/>
      <c r="S50" s="85"/>
      <c r="T50" s="85"/>
      <c r="U50" s="85"/>
      <c r="V50" s="85"/>
      <c r="W50" s="85"/>
      <c r="X50" s="85"/>
      <c r="Y50" s="85"/>
      <c r="Z50" s="85"/>
      <c r="AA50" s="85"/>
      <c r="AB50" s="85"/>
      <c r="AC50" s="85"/>
    </row>
    <row r="51" spans="1:29" s="71" customFormat="1" ht="19.149999999999999" customHeight="1">
      <c r="A51" s="70">
        <f>IF(B51&lt;&gt;"",COUNTA($B$20:B51),"")</f>
        <v>32</v>
      </c>
      <c r="B51" s="80" t="s">
        <v>94</v>
      </c>
      <c r="C51" s="162">
        <v>460564</v>
      </c>
      <c r="D51" s="162">
        <v>1946</v>
      </c>
      <c r="E51" s="162">
        <v>16872</v>
      </c>
      <c r="F51" s="162">
        <v>1490</v>
      </c>
      <c r="G51" s="162">
        <v>1692</v>
      </c>
      <c r="H51" s="162">
        <v>316523</v>
      </c>
      <c r="I51" s="162">
        <v>245430</v>
      </c>
      <c r="J51" s="162">
        <v>71092</v>
      </c>
      <c r="K51" s="162">
        <v>5398</v>
      </c>
      <c r="L51" s="162">
        <v>11014</v>
      </c>
      <c r="M51" s="162">
        <v>4436</v>
      </c>
      <c r="N51" s="162">
        <v>101193</v>
      </c>
      <c r="O51" s="85"/>
      <c r="P51" s="85"/>
      <c r="Q51" s="85"/>
      <c r="R51" s="85"/>
      <c r="S51" s="85"/>
      <c r="T51" s="85"/>
      <c r="U51" s="85"/>
      <c r="V51" s="85"/>
      <c r="W51" s="85"/>
      <c r="X51" s="85"/>
      <c r="Y51" s="85"/>
      <c r="Z51" s="85"/>
      <c r="AA51" s="85"/>
      <c r="AB51" s="85"/>
      <c r="AC51" s="85"/>
    </row>
    <row r="52" spans="1:29" s="71" customFormat="1" ht="19.149999999999999" customHeight="1">
      <c r="A52" s="70">
        <f>IF(B52&lt;&gt;"",COUNTA($B$20:B52),"")</f>
        <v>33</v>
      </c>
      <c r="B52" s="80" t="s">
        <v>95</v>
      </c>
      <c r="C52" s="162">
        <v>22789</v>
      </c>
      <c r="D52" s="162">
        <v>-28816</v>
      </c>
      <c r="E52" s="162">
        <v>-2136</v>
      </c>
      <c r="F52" s="162">
        <v>-25395</v>
      </c>
      <c r="G52" s="162">
        <v>-2900</v>
      </c>
      <c r="H52" s="162">
        <v>-97353</v>
      </c>
      <c r="I52" s="162">
        <v>-32303</v>
      </c>
      <c r="J52" s="162">
        <v>-65050</v>
      </c>
      <c r="K52" s="162">
        <v>-4682</v>
      </c>
      <c r="L52" s="162">
        <v>-23708</v>
      </c>
      <c r="M52" s="162">
        <v>-3632</v>
      </c>
      <c r="N52" s="162">
        <v>211412</v>
      </c>
      <c r="O52" s="85"/>
      <c r="P52" s="85"/>
      <c r="Q52" s="85"/>
      <c r="R52" s="85"/>
      <c r="S52" s="85"/>
      <c r="T52" s="85"/>
      <c r="U52" s="85"/>
      <c r="V52" s="85"/>
      <c r="W52" s="85"/>
      <c r="X52" s="85"/>
      <c r="Y52" s="85"/>
      <c r="Z52" s="85"/>
      <c r="AA52" s="85"/>
      <c r="AB52" s="85"/>
      <c r="AC52" s="85"/>
    </row>
    <row r="53" spans="1:29" s="87" customFormat="1" ht="24.95" customHeight="1">
      <c r="A53" s="69">
        <f>IF(B53&lt;&gt;"",COUNTA($B$20:B53),"")</f>
        <v>34</v>
      </c>
      <c r="B53" s="81" t="s">
        <v>96</v>
      </c>
      <c r="C53" s="163">
        <v>29123</v>
      </c>
      <c r="D53" s="163">
        <v>-23281</v>
      </c>
      <c r="E53" s="163">
        <v>-907</v>
      </c>
      <c r="F53" s="163">
        <v>-24711</v>
      </c>
      <c r="G53" s="163">
        <v>-2828</v>
      </c>
      <c r="H53" s="163">
        <v>-97365</v>
      </c>
      <c r="I53" s="163">
        <v>-32313</v>
      </c>
      <c r="J53" s="163">
        <v>-65052</v>
      </c>
      <c r="K53" s="163">
        <v>-4623</v>
      </c>
      <c r="L53" s="163">
        <v>-16061</v>
      </c>
      <c r="M53" s="163">
        <v>-3678</v>
      </c>
      <c r="N53" s="163">
        <v>202576</v>
      </c>
      <c r="O53" s="86"/>
      <c r="P53" s="86"/>
      <c r="Q53" s="86"/>
      <c r="R53" s="86"/>
      <c r="S53" s="86"/>
      <c r="T53" s="86"/>
      <c r="U53" s="86"/>
      <c r="V53" s="86"/>
      <c r="W53" s="86"/>
      <c r="X53" s="86"/>
      <c r="Y53" s="86"/>
      <c r="Z53" s="86"/>
      <c r="AA53" s="86"/>
      <c r="AB53" s="86"/>
      <c r="AC53" s="86"/>
    </row>
    <row r="54" spans="1:29" s="87" customFormat="1" ht="15" customHeight="1">
      <c r="A54" s="69">
        <f>IF(B54&lt;&gt;"",COUNTA($B$20:B54),"")</f>
        <v>35</v>
      </c>
      <c r="B54" s="78" t="s">
        <v>97</v>
      </c>
      <c r="C54" s="161">
        <v>14345</v>
      </c>
      <c r="D54" s="161" t="s">
        <v>8</v>
      </c>
      <c r="E54" s="161" t="s">
        <v>8</v>
      </c>
      <c r="F54" s="161" t="s">
        <v>8</v>
      </c>
      <c r="G54" s="161" t="s">
        <v>8</v>
      </c>
      <c r="H54" s="161" t="s">
        <v>8</v>
      </c>
      <c r="I54" s="161" t="s">
        <v>8</v>
      </c>
      <c r="J54" s="161" t="s">
        <v>8</v>
      </c>
      <c r="K54" s="161" t="s">
        <v>8</v>
      </c>
      <c r="L54" s="161" t="s">
        <v>8</v>
      </c>
      <c r="M54" s="161" t="s">
        <v>8</v>
      </c>
      <c r="N54" s="161">
        <v>14345</v>
      </c>
      <c r="O54" s="86"/>
      <c r="P54" s="86"/>
      <c r="Q54" s="86"/>
      <c r="R54" s="86"/>
      <c r="S54" s="86"/>
      <c r="T54" s="86"/>
      <c r="U54" s="86"/>
      <c r="V54" s="86"/>
      <c r="W54" s="86"/>
      <c r="X54" s="86"/>
      <c r="Y54" s="86"/>
      <c r="Z54" s="86"/>
      <c r="AA54" s="86"/>
      <c r="AB54" s="86"/>
      <c r="AC54" s="86"/>
    </row>
    <row r="55" spans="1:29" ht="11.1" customHeight="1">
      <c r="A55" s="69">
        <f>IF(B55&lt;&gt;"",COUNTA($B$20:B55),"")</f>
        <v>36</v>
      </c>
      <c r="B55" s="78" t="s">
        <v>98</v>
      </c>
      <c r="C55" s="161">
        <v>8875</v>
      </c>
      <c r="D55" s="161" t="s">
        <v>8</v>
      </c>
      <c r="E55" s="161" t="s">
        <v>8</v>
      </c>
      <c r="F55" s="161" t="s">
        <v>8</v>
      </c>
      <c r="G55" s="161" t="s">
        <v>8</v>
      </c>
      <c r="H55" s="161" t="s">
        <v>8</v>
      </c>
      <c r="I55" s="161" t="s">
        <v>8</v>
      </c>
      <c r="J55" s="161" t="s">
        <v>8</v>
      </c>
      <c r="K55" s="161" t="s">
        <v>8</v>
      </c>
      <c r="L55" s="161" t="s">
        <v>8</v>
      </c>
      <c r="M55" s="161" t="s">
        <v>8</v>
      </c>
      <c r="N55" s="161">
        <v>8875</v>
      </c>
    </row>
    <row r="56" spans="1:29" s="74" customFormat="1" ht="20.100000000000001" customHeight="1">
      <c r="A56" s="69" t="str">
        <f>IF(B56&lt;&gt;"",COUNTA($B$20:B56),"")</f>
        <v/>
      </c>
      <c r="B56" s="78"/>
      <c r="C56" s="229" t="s">
        <v>53</v>
      </c>
      <c r="D56" s="230"/>
      <c r="E56" s="230"/>
      <c r="F56" s="230"/>
      <c r="G56" s="230"/>
      <c r="H56" s="230" t="s">
        <v>53</v>
      </c>
      <c r="I56" s="230"/>
      <c r="J56" s="230"/>
      <c r="K56" s="230"/>
      <c r="L56" s="230"/>
      <c r="M56" s="230"/>
      <c r="N56" s="230"/>
    </row>
    <row r="57" spans="1:29" s="71" customFormat="1" ht="11.1" customHeight="1">
      <c r="A57" s="69">
        <f>IF(B57&lt;&gt;"",COUNTA($B$20:B57),"")</f>
        <v>37</v>
      </c>
      <c r="B57" s="78" t="s">
        <v>70</v>
      </c>
      <c r="C57" s="164">
        <v>291.12</v>
      </c>
      <c r="D57" s="164">
        <v>71.930000000000007</v>
      </c>
      <c r="E57" s="164">
        <v>51.53</v>
      </c>
      <c r="F57" s="164">
        <v>12.23</v>
      </c>
      <c r="G57" s="164">
        <v>13.84</v>
      </c>
      <c r="H57" s="164">
        <v>69</v>
      </c>
      <c r="I57" s="164">
        <v>35.21</v>
      </c>
      <c r="J57" s="164">
        <v>33.79</v>
      </c>
      <c r="K57" s="164">
        <v>21.45</v>
      </c>
      <c r="L57" s="164">
        <v>33.46</v>
      </c>
      <c r="M57" s="164">
        <v>17.68</v>
      </c>
      <c r="N57" s="164" t="s">
        <v>8</v>
      </c>
      <c r="O57" s="85"/>
      <c r="P57" s="85"/>
      <c r="Q57" s="85"/>
      <c r="R57" s="85"/>
      <c r="S57" s="85"/>
      <c r="T57" s="85"/>
      <c r="U57" s="85"/>
      <c r="V57" s="85"/>
      <c r="W57" s="85"/>
      <c r="X57" s="85"/>
      <c r="Y57" s="85"/>
      <c r="Z57" s="85"/>
      <c r="AA57" s="85"/>
      <c r="AB57" s="85"/>
      <c r="AC57" s="85"/>
    </row>
    <row r="58" spans="1:29" s="71" customFormat="1" ht="11.1" customHeight="1">
      <c r="A58" s="69">
        <f>IF(B58&lt;&gt;"",COUNTA($B$20:B58),"")</f>
        <v>38</v>
      </c>
      <c r="B58" s="78" t="s">
        <v>71</v>
      </c>
      <c r="C58" s="164">
        <v>177.33</v>
      </c>
      <c r="D58" s="164">
        <v>24.37</v>
      </c>
      <c r="E58" s="164">
        <v>9.31</v>
      </c>
      <c r="F58" s="164">
        <v>68.599999999999994</v>
      </c>
      <c r="G58" s="164">
        <v>2.97</v>
      </c>
      <c r="H58" s="164">
        <v>52.59</v>
      </c>
      <c r="I58" s="164">
        <v>52.38</v>
      </c>
      <c r="J58" s="164">
        <v>0.21</v>
      </c>
      <c r="K58" s="164">
        <v>3.44</v>
      </c>
      <c r="L58" s="164">
        <v>15.57</v>
      </c>
      <c r="M58" s="164">
        <v>0.48</v>
      </c>
      <c r="N58" s="164" t="s">
        <v>8</v>
      </c>
      <c r="O58" s="85"/>
      <c r="P58" s="85"/>
      <c r="Q58" s="85"/>
      <c r="R58" s="85"/>
      <c r="S58" s="85"/>
      <c r="T58" s="85"/>
      <c r="U58" s="85"/>
      <c r="V58" s="85"/>
      <c r="W58" s="85"/>
      <c r="X58" s="85"/>
      <c r="Y58" s="85"/>
      <c r="Z58" s="85"/>
      <c r="AA58" s="85"/>
      <c r="AB58" s="85"/>
      <c r="AC58" s="85"/>
    </row>
    <row r="59" spans="1:29" s="71" customFormat="1" ht="21.6" customHeight="1">
      <c r="A59" s="69">
        <f>IF(B59&lt;&gt;"",COUNTA($B$20:B59),"")</f>
        <v>39</v>
      </c>
      <c r="B59" s="79" t="s">
        <v>628</v>
      </c>
      <c r="C59" s="164">
        <v>1287.19</v>
      </c>
      <c r="D59" s="164" t="s">
        <v>8</v>
      </c>
      <c r="E59" s="164" t="s">
        <v>8</v>
      </c>
      <c r="F59" s="164" t="s">
        <v>8</v>
      </c>
      <c r="G59" s="164" t="s">
        <v>8</v>
      </c>
      <c r="H59" s="164">
        <v>1287.19</v>
      </c>
      <c r="I59" s="164">
        <v>1102.77</v>
      </c>
      <c r="J59" s="164">
        <v>184.42</v>
      </c>
      <c r="K59" s="164" t="s">
        <v>8</v>
      </c>
      <c r="L59" s="164" t="s">
        <v>8</v>
      </c>
      <c r="M59" s="164" t="s">
        <v>8</v>
      </c>
      <c r="N59" s="164" t="s">
        <v>8</v>
      </c>
      <c r="O59" s="85"/>
      <c r="P59" s="85"/>
      <c r="Q59" s="85"/>
      <c r="R59" s="85"/>
      <c r="S59" s="85"/>
      <c r="T59" s="85"/>
      <c r="U59" s="85"/>
      <c r="V59" s="85"/>
      <c r="W59" s="85"/>
      <c r="X59" s="85"/>
      <c r="Y59" s="85"/>
      <c r="Z59" s="85"/>
      <c r="AA59" s="85"/>
      <c r="AB59" s="85"/>
      <c r="AC59" s="85"/>
    </row>
    <row r="60" spans="1:29" s="71" customFormat="1" ht="11.1" customHeight="1">
      <c r="A60" s="69">
        <f>IF(B60&lt;&gt;"",COUNTA($B$20:B60),"")</f>
        <v>40</v>
      </c>
      <c r="B60" s="78" t="s">
        <v>72</v>
      </c>
      <c r="C60" s="164">
        <v>1.48</v>
      </c>
      <c r="D60" s="164" t="s">
        <v>8</v>
      </c>
      <c r="E60" s="164" t="s">
        <v>8</v>
      </c>
      <c r="F60" s="164" t="s">
        <v>8</v>
      </c>
      <c r="G60" s="164" t="s">
        <v>8</v>
      </c>
      <c r="H60" s="164" t="s">
        <v>8</v>
      </c>
      <c r="I60" s="164" t="s">
        <v>8</v>
      </c>
      <c r="J60" s="164" t="s">
        <v>8</v>
      </c>
      <c r="K60" s="164" t="s">
        <v>8</v>
      </c>
      <c r="L60" s="164" t="s">
        <v>8</v>
      </c>
      <c r="M60" s="164" t="s">
        <v>8</v>
      </c>
      <c r="N60" s="164">
        <v>1.48</v>
      </c>
      <c r="O60" s="85"/>
      <c r="P60" s="85"/>
      <c r="Q60" s="85"/>
      <c r="R60" s="85"/>
      <c r="S60" s="85"/>
      <c r="T60" s="85"/>
      <c r="U60" s="85"/>
      <c r="V60" s="85"/>
      <c r="W60" s="85"/>
      <c r="X60" s="85"/>
      <c r="Y60" s="85"/>
      <c r="Z60" s="85"/>
      <c r="AA60" s="85"/>
      <c r="AB60" s="85"/>
      <c r="AC60" s="85"/>
    </row>
    <row r="61" spans="1:29" s="71" customFormat="1" ht="11.1" customHeight="1">
      <c r="A61" s="69">
        <f>IF(B61&lt;&gt;"",COUNTA($B$20:B61),"")</f>
        <v>41</v>
      </c>
      <c r="B61" s="78" t="s">
        <v>73</v>
      </c>
      <c r="C61" s="164">
        <v>683.99</v>
      </c>
      <c r="D61" s="164">
        <v>13.79</v>
      </c>
      <c r="E61" s="164">
        <v>10.78</v>
      </c>
      <c r="F61" s="164">
        <v>35.619999999999997</v>
      </c>
      <c r="G61" s="164">
        <v>3.01</v>
      </c>
      <c r="H61" s="164">
        <v>539.16</v>
      </c>
      <c r="I61" s="164">
        <v>26.79</v>
      </c>
      <c r="J61" s="164">
        <v>512.36</v>
      </c>
      <c r="K61" s="164">
        <v>19.02</v>
      </c>
      <c r="L61" s="164">
        <v>57.74</v>
      </c>
      <c r="M61" s="164">
        <v>4.58</v>
      </c>
      <c r="N61" s="164">
        <v>0.28000000000000003</v>
      </c>
      <c r="O61" s="85"/>
      <c r="P61" s="85"/>
      <c r="Q61" s="85"/>
      <c r="R61" s="85"/>
      <c r="S61" s="85"/>
      <c r="T61" s="85"/>
      <c r="U61" s="85"/>
      <c r="V61" s="85"/>
      <c r="W61" s="85"/>
      <c r="X61" s="85"/>
      <c r="Y61" s="85"/>
      <c r="Z61" s="85"/>
      <c r="AA61" s="85"/>
      <c r="AB61" s="85"/>
      <c r="AC61" s="85"/>
    </row>
    <row r="62" spans="1:29" s="71" customFormat="1" ht="11.1" customHeight="1">
      <c r="A62" s="69">
        <f>IF(B62&lt;&gt;"",COUNTA($B$20:B62),"")</f>
        <v>42</v>
      </c>
      <c r="B62" s="78" t="s">
        <v>74</v>
      </c>
      <c r="C62" s="164">
        <v>629.12</v>
      </c>
      <c r="D62" s="164">
        <v>0.04</v>
      </c>
      <c r="E62" s="164" t="s">
        <v>8</v>
      </c>
      <c r="F62" s="164">
        <v>4.21</v>
      </c>
      <c r="G62" s="164" t="s">
        <v>8</v>
      </c>
      <c r="H62" s="164">
        <v>138.52000000000001</v>
      </c>
      <c r="I62" s="164" t="s">
        <v>8</v>
      </c>
      <c r="J62" s="164">
        <v>138.52000000000001</v>
      </c>
      <c r="K62" s="164" t="s">
        <v>8</v>
      </c>
      <c r="L62" s="164">
        <v>1.38</v>
      </c>
      <c r="M62" s="164">
        <v>0.19</v>
      </c>
      <c r="N62" s="164">
        <v>484.79</v>
      </c>
      <c r="O62" s="85"/>
      <c r="P62" s="85"/>
      <c r="Q62" s="85"/>
      <c r="R62" s="85"/>
      <c r="S62" s="85"/>
      <c r="T62" s="85"/>
      <c r="U62" s="85"/>
      <c r="V62" s="85"/>
      <c r="W62" s="85"/>
      <c r="X62" s="85"/>
      <c r="Y62" s="85"/>
      <c r="Z62" s="85"/>
      <c r="AA62" s="85"/>
      <c r="AB62" s="85"/>
      <c r="AC62" s="85"/>
    </row>
    <row r="63" spans="1:29" s="71" customFormat="1" ht="19.149999999999999" customHeight="1">
      <c r="A63" s="70">
        <f>IF(B63&lt;&gt;"",COUNTA($B$20:B63),"")</f>
        <v>43</v>
      </c>
      <c r="B63" s="80" t="s">
        <v>75</v>
      </c>
      <c r="C63" s="165">
        <v>1811.98</v>
      </c>
      <c r="D63" s="165">
        <v>110.06</v>
      </c>
      <c r="E63" s="165">
        <v>71.62</v>
      </c>
      <c r="F63" s="165">
        <v>112.25</v>
      </c>
      <c r="G63" s="165">
        <v>19.809999999999999</v>
      </c>
      <c r="H63" s="165">
        <v>1809.42</v>
      </c>
      <c r="I63" s="165">
        <v>1217.1500000000001</v>
      </c>
      <c r="J63" s="165">
        <v>592.26</v>
      </c>
      <c r="K63" s="165">
        <v>43.92</v>
      </c>
      <c r="L63" s="165">
        <v>105.39</v>
      </c>
      <c r="M63" s="165">
        <v>22.56</v>
      </c>
      <c r="N63" s="165">
        <v>-483.03</v>
      </c>
      <c r="O63" s="85"/>
      <c r="P63" s="85"/>
      <c r="Q63" s="85"/>
      <c r="R63" s="85"/>
      <c r="S63" s="85"/>
      <c r="T63" s="85"/>
      <c r="U63" s="85"/>
      <c r="V63" s="85"/>
      <c r="W63" s="85"/>
      <c r="X63" s="85"/>
      <c r="Y63" s="85"/>
      <c r="Z63" s="85"/>
      <c r="AA63" s="85"/>
      <c r="AB63" s="85"/>
      <c r="AC63" s="85"/>
    </row>
    <row r="64" spans="1:29" s="71" customFormat="1" ht="21.6" customHeight="1">
      <c r="A64" s="69">
        <f>IF(B64&lt;&gt;"",COUNTA($B$20:B64),"")</f>
        <v>44</v>
      </c>
      <c r="B64" s="79" t="s">
        <v>76</v>
      </c>
      <c r="C64" s="164">
        <v>61.34</v>
      </c>
      <c r="D64" s="164">
        <v>24.73</v>
      </c>
      <c r="E64" s="164">
        <v>9.0500000000000007</v>
      </c>
      <c r="F64" s="164">
        <v>5.58</v>
      </c>
      <c r="G64" s="164">
        <v>0.32</v>
      </c>
      <c r="H64" s="164" t="s">
        <v>8</v>
      </c>
      <c r="I64" s="164" t="s">
        <v>8</v>
      </c>
      <c r="J64" s="164" t="s">
        <v>8</v>
      </c>
      <c r="K64" s="164">
        <v>0.02</v>
      </c>
      <c r="L64" s="164">
        <v>20.81</v>
      </c>
      <c r="M64" s="164">
        <v>0.84</v>
      </c>
      <c r="N64" s="164" t="s">
        <v>8</v>
      </c>
      <c r="O64" s="85"/>
      <c r="P64" s="85"/>
      <c r="Q64" s="85"/>
      <c r="R64" s="85"/>
      <c r="S64" s="85"/>
      <c r="T64" s="85"/>
      <c r="U64" s="85"/>
      <c r="V64" s="85"/>
      <c r="W64" s="85"/>
      <c r="X64" s="85"/>
      <c r="Y64" s="85"/>
      <c r="Z64" s="85"/>
      <c r="AA64" s="85"/>
      <c r="AB64" s="85"/>
      <c r="AC64" s="85"/>
    </row>
    <row r="65" spans="1:29" s="71" customFormat="1" ht="11.1" customHeight="1">
      <c r="A65" s="69">
        <f>IF(B65&lt;&gt;"",COUNTA($B$20:B65),"")</f>
        <v>45</v>
      </c>
      <c r="B65" s="78" t="s">
        <v>77</v>
      </c>
      <c r="C65" s="164">
        <v>49.69</v>
      </c>
      <c r="D65" s="164">
        <v>20.71</v>
      </c>
      <c r="E65" s="164">
        <v>4.18</v>
      </c>
      <c r="F65" s="164">
        <v>3.3</v>
      </c>
      <c r="G65" s="164">
        <v>0.18</v>
      </c>
      <c r="H65" s="164" t="s">
        <v>8</v>
      </c>
      <c r="I65" s="164" t="s">
        <v>8</v>
      </c>
      <c r="J65" s="164" t="s">
        <v>8</v>
      </c>
      <c r="K65" s="164" t="s">
        <v>8</v>
      </c>
      <c r="L65" s="164">
        <v>20.77</v>
      </c>
      <c r="M65" s="164">
        <v>0.56000000000000005</v>
      </c>
      <c r="N65" s="164" t="s">
        <v>8</v>
      </c>
      <c r="O65" s="85"/>
      <c r="P65" s="85"/>
      <c r="Q65" s="85"/>
      <c r="R65" s="85"/>
      <c r="S65" s="85"/>
      <c r="T65" s="85"/>
      <c r="U65" s="85"/>
      <c r="V65" s="85"/>
      <c r="W65" s="85"/>
      <c r="X65" s="85"/>
      <c r="Y65" s="85"/>
      <c r="Z65" s="85"/>
      <c r="AA65" s="85"/>
      <c r="AB65" s="85"/>
      <c r="AC65" s="85"/>
    </row>
    <row r="66" spans="1:29" s="71" customFormat="1" ht="11.1" customHeight="1">
      <c r="A66" s="69">
        <f>IF(B66&lt;&gt;"",COUNTA($B$20:B66),"")</f>
        <v>46</v>
      </c>
      <c r="B66" s="78" t="s">
        <v>78</v>
      </c>
      <c r="C66" s="164" t="s">
        <v>8</v>
      </c>
      <c r="D66" s="164" t="s">
        <v>8</v>
      </c>
      <c r="E66" s="164" t="s">
        <v>8</v>
      </c>
      <c r="F66" s="164" t="s">
        <v>8</v>
      </c>
      <c r="G66" s="164" t="s">
        <v>8</v>
      </c>
      <c r="H66" s="164" t="s">
        <v>8</v>
      </c>
      <c r="I66" s="164" t="s">
        <v>8</v>
      </c>
      <c r="J66" s="164" t="s">
        <v>8</v>
      </c>
      <c r="K66" s="164" t="s">
        <v>8</v>
      </c>
      <c r="L66" s="164" t="s">
        <v>8</v>
      </c>
      <c r="M66" s="164" t="s">
        <v>8</v>
      </c>
      <c r="N66" s="164" t="s">
        <v>8</v>
      </c>
      <c r="O66" s="85"/>
      <c r="P66" s="85"/>
      <c r="Q66" s="85"/>
      <c r="R66" s="85"/>
      <c r="S66" s="85"/>
      <c r="T66" s="85"/>
      <c r="U66" s="85"/>
      <c r="V66" s="85"/>
      <c r="W66" s="85"/>
      <c r="X66" s="85"/>
      <c r="Y66" s="85"/>
      <c r="Z66" s="85"/>
      <c r="AA66" s="85"/>
      <c r="AB66" s="85"/>
      <c r="AC66" s="85"/>
    </row>
    <row r="67" spans="1:29" s="71" customFormat="1" ht="11.1" customHeight="1">
      <c r="A67" s="69">
        <f>IF(B67&lt;&gt;"",COUNTA($B$20:B67),"")</f>
        <v>47</v>
      </c>
      <c r="B67" s="78" t="s">
        <v>79</v>
      </c>
      <c r="C67" s="164">
        <v>45.29</v>
      </c>
      <c r="D67" s="164">
        <v>0.03</v>
      </c>
      <c r="E67" s="164">
        <v>2.63</v>
      </c>
      <c r="F67" s="164" t="s">
        <v>8</v>
      </c>
      <c r="G67" s="164" t="s">
        <v>8</v>
      </c>
      <c r="H67" s="164">
        <v>4.37</v>
      </c>
      <c r="I67" s="164" t="s">
        <v>8</v>
      </c>
      <c r="J67" s="164">
        <v>4.37</v>
      </c>
      <c r="K67" s="164">
        <v>0.24</v>
      </c>
      <c r="L67" s="164">
        <v>25.97</v>
      </c>
      <c r="M67" s="164">
        <v>12.05</v>
      </c>
      <c r="N67" s="164" t="s">
        <v>8</v>
      </c>
      <c r="O67" s="85"/>
      <c r="P67" s="85"/>
      <c r="Q67" s="85"/>
      <c r="R67" s="85"/>
      <c r="S67" s="85"/>
      <c r="T67" s="85"/>
      <c r="U67" s="85"/>
      <c r="V67" s="85"/>
      <c r="W67" s="85"/>
      <c r="X67" s="85"/>
      <c r="Y67" s="85"/>
      <c r="Z67" s="85"/>
      <c r="AA67" s="85"/>
      <c r="AB67" s="85"/>
      <c r="AC67" s="85"/>
    </row>
    <row r="68" spans="1:29" s="71" customFormat="1" ht="11.1" customHeight="1">
      <c r="A68" s="69">
        <f>IF(B68&lt;&gt;"",COUNTA($B$20:B68),"")</f>
        <v>48</v>
      </c>
      <c r="B68" s="78" t="s">
        <v>74</v>
      </c>
      <c r="C68" s="164">
        <v>0.08</v>
      </c>
      <c r="D68" s="164" t="s">
        <v>8</v>
      </c>
      <c r="E68" s="164" t="s">
        <v>8</v>
      </c>
      <c r="F68" s="164" t="s">
        <v>8</v>
      </c>
      <c r="G68" s="164" t="s">
        <v>8</v>
      </c>
      <c r="H68" s="164" t="s">
        <v>8</v>
      </c>
      <c r="I68" s="164" t="s">
        <v>8</v>
      </c>
      <c r="J68" s="164" t="s">
        <v>8</v>
      </c>
      <c r="K68" s="164" t="s">
        <v>8</v>
      </c>
      <c r="L68" s="164" t="s">
        <v>8</v>
      </c>
      <c r="M68" s="164">
        <v>0.08</v>
      </c>
      <c r="N68" s="164" t="s">
        <v>8</v>
      </c>
      <c r="O68" s="85"/>
      <c r="P68" s="85"/>
      <c r="Q68" s="85"/>
      <c r="R68" s="85"/>
      <c r="S68" s="85"/>
      <c r="T68" s="85"/>
      <c r="U68" s="85"/>
      <c r="V68" s="85"/>
      <c r="W68" s="85"/>
      <c r="X68" s="85"/>
      <c r="Y68" s="85"/>
      <c r="Z68" s="85"/>
      <c r="AA68" s="85"/>
      <c r="AB68" s="85"/>
      <c r="AC68" s="85"/>
    </row>
    <row r="69" spans="1:29" s="71" customFormat="1" ht="19.149999999999999" customHeight="1">
      <c r="A69" s="70">
        <f>IF(B69&lt;&gt;"",COUNTA($B$20:B69),"")</f>
        <v>49</v>
      </c>
      <c r="B69" s="80" t="s">
        <v>80</v>
      </c>
      <c r="C69" s="165">
        <v>106.54</v>
      </c>
      <c r="D69" s="165">
        <v>24.76</v>
      </c>
      <c r="E69" s="165">
        <v>11.68</v>
      </c>
      <c r="F69" s="165">
        <v>5.58</v>
      </c>
      <c r="G69" s="165">
        <v>0.32</v>
      </c>
      <c r="H69" s="165">
        <v>4.37</v>
      </c>
      <c r="I69" s="165" t="s">
        <v>8</v>
      </c>
      <c r="J69" s="165">
        <v>4.37</v>
      </c>
      <c r="K69" s="165">
        <v>0.26</v>
      </c>
      <c r="L69" s="165">
        <v>46.78</v>
      </c>
      <c r="M69" s="165">
        <v>12.8</v>
      </c>
      <c r="N69" s="165" t="s">
        <v>8</v>
      </c>
      <c r="O69" s="85"/>
      <c r="P69" s="85"/>
      <c r="Q69" s="85"/>
      <c r="R69" s="85"/>
      <c r="S69" s="85"/>
      <c r="T69" s="85"/>
      <c r="U69" s="85"/>
      <c r="V69" s="85"/>
      <c r="W69" s="85"/>
      <c r="X69" s="85"/>
      <c r="Y69" s="85"/>
      <c r="Z69" s="85"/>
      <c r="AA69" s="85"/>
      <c r="AB69" s="85"/>
      <c r="AC69" s="85"/>
    </row>
    <row r="70" spans="1:29" s="71" customFormat="1" ht="19.149999999999999" customHeight="1">
      <c r="A70" s="70">
        <f>IF(B70&lt;&gt;"",COUNTA($B$20:B70),"")</f>
        <v>50</v>
      </c>
      <c r="B70" s="80" t="s">
        <v>81</v>
      </c>
      <c r="C70" s="165">
        <v>1918.52</v>
      </c>
      <c r="D70" s="165">
        <v>134.81</v>
      </c>
      <c r="E70" s="165">
        <v>83.3</v>
      </c>
      <c r="F70" s="165">
        <v>117.82</v>
      </c>
      <c r="G70" s="165">
        <v>20.13</v>
      </c>
      <c r="H70" s="165">
        <v>1813.79</v>
      </c>
      <c r="I70" s="165">
        <v>1217.1500000000001</v>
      </c>
      <c r="J70" s="165">
        <v>596.63</v>
      </c>
      <c r="K70" s="165">
        <v>44.17</v>
      </c>
      <c r="L70" s="165">
        <v>152.16999999999999</v>
      </c>
      <c r="M70" s="165">
        <v>35.36</v>
      </c>
      <c r="N70" s="165">
        <v>-483.03</v>
      </c>
      <c r="O70" s="85"/>
      <c r="P70" s="85"/>
      <c r="Q70" s="85"/>
      <c r="R70" s="85"/>
      <c r="S70" s="85"/>
      <c r="T70" s="85"/>
      <c r="U70" s="85"/>
      <c r="V70" s="85"/>
      <c r="W70" s="85"/>
      <c r="X70" s="85"/>
      <c r="Y70" s="85"/>
      <c r="Z70" s="85"/>
      <c r="AA70" s="85"/>
      <c r="AB70" s="85"/>
      <c r="AC70" s="85"/>
    </row>
    <row r="71" spans="1:29" s="71" customFormat="1" ht="11.1" customHeight="1">
      <c r="A71" s="69">
        <f>IF(B71&lt;&gt;"",COUNTA($B$20:B71),"")</f>
        <v>51</v>
      </c>
      <c r="B71" s="78" t="s">
        <v>82</v>
      </c>
      <c r="C71" s="164" t="s">
        <v>8</v>
      </c>
      <c r="D71" s="164" t="s">
        <v>8</v>
      </c>
      <c r="E71" s="164" t="s">
        <v>8</v>
      </c>
      <c r="F71" s="164" t="s">
        <v>8</v>
      </c>
      <c r="G71" s="164" t="s">
        <v>8</v>
      </c>
      <c r="H71" s="164" t="s">
        <v>8</v>
      </c>
      <c r="I71" s="164" t="s">
        <v>8</v>
      </c>
      <c r="J71" s="164" t="s">
        <v>8</v>
      </c>
      <c r="K71" s="164" t="s">
        <v>8</v>
      </c>
      <c r="L71" s="164" t="s">
        <v>8</v>
      </c>
      <c r="M71" s="164" t="s">
        <v>8</v>
      </c>
      <c r="N71" s="164" t="s">
        <v>8</v>
      </c>
      <c r="O71" s="85"/>
      <c r="P71" s="85"/>
      <c r="Q71" s="85"/>
      <c r="R71" s="85"/>
      <c r="S71" s="85"/>
      <c r="T71" s="85"/>
      <c r="U71" s="85"/>
      <c r="V71" s="85"/>
      <c r="W71" s="85"/>
      <c r="X71" s="85"/>
      <c r="Y71" s="85"/>
      <c r="Z71" s="85"/>
      <c r="AA71" s="85"/>
      <c r="AB71" s="85"/>
      <c r="AC71" s="85"/>
    </row>
    <row r="72" spans="1:29" s="71" customFormat="1" ht="11.1" customHeight="1">
      <c r="A72" s="69">
        <f>IF(B72&lt;&gt;"",COUNTA($B$20:B72),"")</f>
        <v>52</v>
      </c>
      <c r="B72" s="78" t="s">
        <v>83</v>
      </c>
      <c r="C72" s="164" t="s">
        <v>8</v>
      </c>
      <c r="D72" s="164" t="s">
        <v>8</v>
      </c>
      <c r="E72" s="164" t="s">
        <v>8</v>
      </c>
      <c r="F72" s="164" t="s">
        <v>8</v>
      </c>
      <c r="G72" s="164" t="s">
        <v>8</v>
      </c>
      <c r="H72" s="164" t="s">
        <v>8</v>
      </c>
      <c r="I72" s="164" t="s">
        <v>8</v>
      </c>
      <c r="J72" s="164" t="s">
        <v>8</v>
      </c>
      <c r="K72" s="164" t="s">
        <v>8</v>
      </c>
      <c r="L72" s="164" t="s">
        <v>8</v>
      </c>
      <c r="M72" s="164" t="s">
        <v>8</v>
      </c>
      <c r="N72" s="164" t="s">
        <v>8</v>
      </c>
      <c r="O72" s="85"/>
      <c r="P72" s="85"/>
      <c r="Q72" s="85"/>
      <c r="R72" s="85"/>
      <c r="S72" s="85"/>
      <c r="T72" s="85"/>
      <c r="U72" s="85"/>
      <c r="V72" s="85"/>
      <c r="W72" s="85"/>
      <c r="X72" s="85"/>
      <c r="Y72" s="85"/>
      <c r="Z72" s="85"/>
      <c r="AA72" s="85"/>
      <c r="AB72" s="85"/>
      <c r="AC72" s="85"/>
    </row>
    <row r="73" spans="1:29" s="71" customFormat="1" ht="11.1" customHeight="1">
      <c r="A73" s="69">
        <f>IF(B73&lt;&gt;"",COUNTA($B$20:B73),"")</f>
        <v>53</v>
      </c>
      <c r="B73" s="78" t="s">
        <v>99</v>
      </c>
      <c r="C73" s="164" t="s">
        <v>8</v>
      </c>
      <c r="D73" s="164" t="s">
        <v>8</v>
      </c>
      <c r="E73" s="164" t="s">
        <v>8</v>
      </c>
      <c r="F73" s="164" t="s">
        <v>8</v>
      </c>
      <c r="G73" s="164" t="s">
        <v>8</v>
      </c>
      <c r="H73" s="164" t="s">
        <v>8</v>
      </c>
      <c r="I73" s="164" t="s">
        <v>8</v>
      </c>
      <c r="J73" s="164" t="s">
        <v>8</v>
      </c>
      <c r="K73" s="164" t="s">
        <v>8</v>
      </c>
      <c r="L73" s="164" t="s">
        <v>8</v>
      </c>
      <c r="M73" s="164" t="s">
        <v>8</v>
      </c>
      <c r="N73" s="164" t="s">
        <v>8</v>
      </c>
      <c r="O73" s="85"/>
      <c r="P73" s="85"/>
      <c r="Q73" s="85"/>
      <c r="R73" s="85"/>
      <c r="S73" s="85"/>
      <c r="T73" s="85"/>
      <c r="U73" s="85"/>
      <c r="V73" s="85"/>
      <c r="W73" s="85"/>
      <c r="X73" s="85"/>
      <c r="Y73" s="85"/>
      <c r="Z73" s="85"/>
      <c r="AA73" s="85"/>
      <c r="AB73" s="85"/>
      <c r="AC73" s="85"/>
    </row>
    <row r="74" spans="1:29" s="71" customFormat="1" ht="11.1" customHeight="1">
      <c r="A74" s="69">
        <f>IF(B74&lt;&gt;"",COUNTA($B$20:B74),"")</f>
        <v>54</v>
      </c>
      <c r="B74" s="78" t="s">
        <v>100</v>
      </c>
      <c r="C74" s="164" t="s">
        <v>8</v>
      </c>
      <c r="D74" s="164" t="s">
        <v>8</v>
      </c>
      <c r="E74" s="164" t="s">
        <v>8</v>
      </c>
      <c r="F74" s="164" t="s">
        <v>8</v>
      </c>
      <c r="G74" s="164" t="s">
        <v>8</v>
      </c>
      <c r="H74" s="164" t="s">
        <v>8</v>
      </c>
      <c r="I74" s="164" t="s">
        <v>8</v>
      </c>
      <c r="J74" s="164" t="s">
        <v>8</v>
      </c>
      <c r="K74" s="164" t="s">
        <v>8</v>
      </c>
      <c r="L74" s="164" t="s">
        <v>8</v>
      </c>
      <c r="M74" s="164" t="s">
        <v>8</v>
      </c>
      <c r="N74" s="164" t="s">
        <v>8</v>
      </c>
      <c r="O74" s="85"/>
      <c r="P74" s="85"/>
      <c r="Q74" s="85"/>
      <c r="R74" s="85"/>
      <c r="S74" s="85"/>
      <c r="T74" s="85"/>
      <c r="U74" s="85"/>
      <c r="V74" s="85"/>
      <c r="W74" s="85"/>
      <c r="X74" s="85"/>
      <c r="Y74" s="85"/>
      <c r="Z74" s="85"/>
      <c r="AA74" s="85"/>
      <c r="AB74" s="85"/>
      <c r="AC74" s="85"/>
    </row>
    <row r="75" spans="1:29" s="71" customFormat="1" ht="11.1" customHeight="1">
      <c r="A75" s="69">
        <f>IF(B75&lt;&gt;"",COUNTA($B$20:B75),"")</f>
        <v>55</v>
      </c>
      <c r="B75" s="78" t="s">
        <v>27</v>
      </c>
      <c r="C75" s="164">
        <v>234.54</v>
      </c>
      <c r="D75" s="164" t="s">
        <v>8</v>
      </c>
      <c r="E75" s="164" t="s">
        <v>8</v>
      </c>
      <c r="F75" s="164" t="s">
        <v>8</v>
      </c>
      <c r="G75" s="164" t="s">
        <v>8</v>
      </c>
      <c r="H75" s="164" t="s">
        <v>8</v>
      </c>
      <c r="I75" s="164" t="s">
        <v>8</v>
      </c>
      <c r="J75" s="164" t="s">
        <v>8</v>
      </c>
      <c r="K75" s="164" t="s">
        <v>8</v>
      </c>
      <c r="L75" s="164" t="s">
        <v>8</v>
      </c>
      <c r="M75" s="164" t="s">
        <v>8</v>
      </c>
      <c r="N75" s="164">
        <v>234.54</v>
      </c>
      <c r="O75" s="85"/>
      <c r="P75" s="85"/>
      <c r="Q75" s="85"/>
      <c r="R75" s="85"/>
      <c r="S75" s="85"/>
      <c r="T75" s="85"/>
      <c r="U75" s="85"/>
      <c r="V75" s="85"/>
      <c r="W75" s="85"/>
      <c r="X75" s="85"/>
      <c r="Y75" s="85"/>
      <c r="Z75" s="85"/>
      <c r="AA75" s="85"/>
      <c r="AB75" s="85"/>
      <c r="AC75" s="85"/>
    </row>
    <row r="76" spans="1:29" s="71" customFormat="1" ht="21.6" customHeight="1">
      <c r="A76" s="69">
        <f>IF(B76&lt;&gt;"",COUNTA($B$20:B76),"")</f>
        <v>56</v>
      </c>
      <c r="B76" s="79" t="s">
        <v>84</v>
      </c>
      <c r="C76" s="164">
        <v>169.43</v>
      </c>
      <c r="D76" s="164" t="s">
        <v>8</v>
      </c>
      <c r="E76" s="164" t="s">
        <v>8</v>
      </c>
      <c r="F76" s="164" t="s">
        <v>8</v>
      </c>
      <c r="G76" s="164" t="s">
        <v>8</v>
      </c>
      <c r="H76" s="164" t="s">
        <v>8</v>
      </c>
      <c r="I76" s="164" t="s">
        <v>8</v>
      </c>
      <c r="J76" s="164" t="s">
        <v>8</v>
      </c>
      <c r="K76" s="164" t="s">
        <v>8</v>
      </c>
      <c r="L76" s="164" t="s">
        <v>8</v>
      </c>
      <c r="M76" s="164" t="s">
        <v>8</v>
      </c>
      <c r="N76" s="164">
        <v>169.43</v>
      </c>
      <c r="O76" s="85"/>
      <c r="P76" s="85"/>
      <c r="Q76" s="85"/>
      <c r="R76" s="85"/>
      <c r="S76" s="85"/>
      <c r="T76" s="85"/>
      <c r="U76" s="85"/>
      <c r="V76" s="85"/>
      <c r="W76" s="85"/>
      <c r="X76" s="85"/>
      <c r="Y76" s="85"/>
      <c r="Z76" s="85"/>
      <c r="AA76" s="85"/>
      <c r="AB76" s="85"/>
      <c r="AC76" s="85"/>
    </row>
    <row r="77" spans="1:29" s="71" customFormat="1" ht="21.6" customHeight="1">
      <c r="A77" s="69">
        <f>IF(B77&lt;&gt;"",COUNTA($B$20:B77),"")</f>
        <v>57</v>
      </c>
      <c r="B77" s="79" t="s">
        <v>85</v>
      </c>
      <c r="C77" s="164">
        <v>618.44000000000005</v>
      </c>
      <c r="D77" s="164">
        <v>7.0000000000000007E-2</v>
      </c>
      <c r="E77" s="164">
        <v>0.09</v>
      </c>
      <c r="F77" s="164">
        <v>2.0299999999999998</v>
      </c>
      <c r="G77" s="164">
        <v>2.57</v>
      </c>
      <c r="H77" s="164">
        <v>593.89</v>
      </c>
      <c r="I77" s="164">
        <v>303.92</v>
      </c>
      <c r="J77" s="164">
        <v>289.95999999999998</v>
      </c>
      <c r="K77" s="164">
        <v>2.41</v>
      </c>
      <c r="L77" s="164">
        <v>14.86</v>
      </c>
      <c r="M77" s="164">
        <v>2.5299999999999998</v>
      </c>
      <c r="N77" s="164" t="s">
        <v>8</v>
      </c>
      <c r="O77" s="85"/>
      <c r="P77" s="85"/>
      <c r="Q77" s="85"/>
      <c r="R77" s="85"/>
      <c r="S77" s="85"/>
      <c r="T77" s="85"/>
      <c r="U77" s="85"/>
      <c r="V77" s="85"/>
      <c r="W77" s="85"/>
      <c r="X77" s="85"/>
      <c r="Y77" s="85"/>
      <c r="Z77" s="85"/>
      <c r="AA77" s="85"/>
      <c r="AB77" s="85"/>
      <c r="AC77" s="85"/>
    </row>
    <row r="78" spans="1:29" s="71" customFormat="1" ht="21.6" customHeight="1">
      <c r="A78" s="69">
        <f>IF(B78&lt;&gt;"",COUNTA($B$20:B78),"")</f>
        <v>58</v>
      </c>
      <c r="B78" s="79" t="s">
        <v>86</v>
      </c>
      <c r="C78" s="164">
        <v>479.72</v>
      </c>
      <c r="D78" s="164" t="s">
        <v>8</v>
      </c>
      <c r="E78" s="164">
        <v>0.03</v>
      </c>
      <c r="F78" s="164" t="s">
        <v>8</v>
      </c>
      <c r="G78" s="164">
        <v>1.65</v>
      </c>
      <c r="H78" s="164">
        <v>476.93</v>
      </c>
      <c r="I78" s="164">
        <v>476.42</v>
      </c>
      <c r="J78" s="164">
        <v>0.52</v>
      </c>
      <c r="K78" s="164" t="s">
        <v>8</v>
      </c>
      <c r="L78" s="164" t="s">
        <v>8</v>
      </c>
      <c r="M78" s="164">
        <v>1.1100000000000001</v>
      </c>
      <c r="N78" s="164" t="s">
        <v>8</v>
      </c>
      <c r="O78" s="85"/>
      <c r="P78" s="85"/>
      <c r="Q78" s="85"/>
      <c r="R78" s="85"/>
      <c r="S78" s="85"/>
      <c r="T78" s="85"/>
      <c r="U78" s="85"/>
      <c r="V78" s="85"/>
      <c r="W78" s="85"/>
      <c r="X78" s="85"/>
      <c r="Y78" s="85"/>
      <c r="Z78" s="85"/>
      <c r="AA78" s="85"/>
      <c r="AB78" s="85"/>
      <c r="AC78" s="85"/>
    </row>
    <row r="79" spans="1:29" s="71" customFormat="1" ht="11.1" customHeight="1">
      <c r="A79" s="69">
        <f>IF(B79&lt;&gt;"",COUNTA($B$20:B79),"")</f>
        <v>59</v>
      </c>
      <c r="B79" s="78" t="s">
        <v>87</v>
      </c>
      <c r="C79" s="164">
        <v>31.91</v>
      </c>
      <c r="D79" s="164">
        <v>0.28000000000000003</v>
      </c>
      <c r="E79" s="164">
        <v>11.15</v>
      </c>
      <c r="F79" s="164">
        <v>0.11</v>
      </c>
      <c r="G79" s="164" t="s">
        <v>8</v>
      </c>
      <c r="H79" s="164">
        <v>0.05</v>
      </c>
      <c r="I79" s="164">
        <v>0.05</v>
      </c>
      <c r="J79" s="164" t="s">
        <v>8</v>
      </c>
      <c r="K79" s="164">
        <v>0.95</v>
      </c>
      <c r="L79" s="164">
        <v>18.61</v>
      </c>
      <c r="M79" s="164">
        <v>0.76</v>
      </c>
      <c r="N79" s="164" t="s">
        <v>8</v>
      </c>
      <c r="O79" s="85"/>
      <c r="P79" s="85"/>
      <c r="Q79" s="85"/>
      <c r="R79" s="85"/>
      <c r="S79" s="85"/>
      <c r="T79" s="85"/>
      <c r="U79" s="85"/>
      <c r="V79" s="85"/>
      <c r="W79" s="85"/>
      <c r="X79" s="85"/>
      <c r="Y79" s="85"/>
      <c r="Z79" s="85"/>
      <c r="AA79" s="85"/>
      <c r="AB79" s="85"/>
      <c r="AC79" s="85"/>
    </row>
    <row r="80" spans="1:29" s="71" customFormat="1" ht="11.1" customHeight="1">
      <c r="A80" s="69">
        <f>IF(B80&lt;&gt;"",COUNTA($B$20:B80),"")</f>
        <v>60</v>
      </c>
      <c r="B80" s="78" t="s">
        <v>88</v>
      </c>
      <c r="C80" s="164">
        <v>1034.69</v>
      </c>
      <c r="D80" s="164">
        <v>7.72</v>
      </c>
      <c r="E80" s="164">
        <v>56.39</v>
      </c>
      <c r="F80" s="164">
        <v>6.03</v>
      </c>
      <c r="G80" s="164">
        <v>3.2</v>
      </c>
      <c r="H80" s="164">
        <v>450.37</v>
      </c>
      <c r="I80" s="164">
        <v>295.14999999999998</v>
      </c>
      <c r="J80" s="164">
        <v>155.22</v>
      </c>
      <c r="K80" s="164">
        <v>20.29</v>
      </c>
      <c r="L80" s="164">
        <v>2.9</v>
      </c>
      <c r="M80" s="164">
        <v>2.2200000000000002</v>
      </c>
      <c r="N80" s="164">
        <v>485.57</v>
      </c>
      <c r="O80" s="85"/>
      <c r="P80" s="85"/>
      <c r="Q80" s="85"/>
      <c r="R80" s="85"/>
      <c r="S80" s="85"/>
      <c r="T80" s="85"/>
      <c r="U80" s="85"/>
      <c r="V80" s="85"/>
      <c r="W80" s="85"/>
      <c r="X80" s="85"/>
      <c r="Y80" s="85"/>
      <c r="Z80" s="85"/>
      <c r="AA80" s="85"/>
      <c r="AB80" s="85"/>
      <c r="AC80" s="85"/>
    </row>
    <row r="81" spans="1:29" s="71" customFormat="1" ht="11.1" customHeight="1">
      <c r="A81" s="69">
        <f>IF(B81&lt;&gt;"",COUNTA($B$20:B81),"")</f>
        <v>61</v>
      </c>
      <c r="B81" s="78" t="s">
        <v>74</v>
      </c>
      <c r="C81" s="164">
        <v>629.12</v>
      </c>
      <c r="D81" s="164">
        <v>0.04</v>
      </c>
      <c r="E81" s="164" t="s">
        <v>8</v>
      </c>
      <c r="F81" s="164">
        <v>4.21</v>
      </c>
      <c r="G81" s="164" t="s">
        <v>8</v>
      </c>
      <c r="H81" s="164">
        <v>138.52000000000001</v>
      </c>
      <c r="I81" s="164" t="s">
        <v>8</v>
      </c>
      <c r="J81" s="164">
        <v>138.52000000000001</v>
      </c>
      <c r="K81" s="164" t="s">
        <v>8</v>
      </c>
      <c r="L81" s="164">
        <v>1.38</v>
      </c>
      <c r="M81" s="164">
        <v>0.19</v>
      </c>
      <c r="N81" s="164">
        <v>484.79</v>
      </c>
      <c r="O81" s="85"/>
      <c r="P81" s="85"/>
      <c r="Q81" s="85"/>
      <c r="R81" s="85"/>
      <c r="S81" s="85"/>
      <c r="T81" s="85"/>
      <c r="U81" s="85"/>
      <c r="V81" s="85"/>
      <c r="W81" s="85"/>
      <c r="X81" s="85"/>
      <c r="Y81" s="85"/>
      <c r="Z81" s="85"/>
      <c r="AA81" s="85"/>
      <c r="AB81" s="85"/>
      <c r="AC81" s="85"/>
    </row>
    <row r="82" spans="1:29" s="71" customFormat="1" ht="19.149999999999999" customHeight="1">
      <c r="A82" s="70">
        <f>IF(B82&lt;&gt;"",COUNTA($B$20:B82),"")</f>
        <v>62</v>
      </c>
      <c r="B82" s="80" t="s">
        <v>89</v>
      </c>
      <c r="C82" s="165">
        <v>1939.61</v>
      </c>
      <c r="D82" s="165">
        <v>8.0299999999999994</v>
      </c>
      <c r="E82" s="165">
        <v>67.650000000000006</v>
      </c>
      <c r="F82" s="165">
        <v>3.95</v>
      </c>
      <c r="G82" s="165">
        <v>7.41</v>
      </c>
      <c r="H82" s="165">
        <v>1382.72</v>
      </c>
      <c r="I82" s="165">
        <v>1075.54</v>
      </c>
      <c r="J82" s="165">
        <v>307.18</v>
      </c>
      <c r="K82" s="165">
        <v>23.65</v>
      </c>
      <c r="L82" s="165">
        <v>35</v>
      </c>
      <c r="M82" s="165">
        <v>6.44</v>
      </c>
      <c r="N82" s="165">
        <v>404.75</v>
      </c>
      <c r="O82" s="85"/>
      <c r="P82" s="85"/>
      <c r="Q82" s="85"/>
      <c r="R82" s="85"/>
      <c r="S82" s="85"/>
      <c r="T82" s="85"/>
      <c r="U82" s="85"/>
      <c r="V82" s="85"/>
      <c r="W82" s="85"/>
      <c r="X82" s="85"/>
      <c r="Y82" s="85"/>
      <c r="Z82" s="85"/>
      <c r="AA82" s="85"/>
      <c r="AB82" s="85"/>
      <c r="AC82" s="85"/>
    </row>
    <row r="83" spans="1:29" s="87" customFormat="1" ht="11.1" customHeight="1">
      <c r="A83" s="69">
        <f>IF(B83&lt;&gt;"",COUNTA($B$20:B83),"")</f>
        <v>63</v>
      </c>
      <c r="B83" s="78" t="s">
        <v>90</v>
      </c>
      <c r="C83" s="164">
        <v>69.63</v>
      </c>
      <c r="D83" s="164">
        <v>0.5</v>
      </c>
      <c r="E83" s="164">
        <v>6.29</v>
      </c>
      <c r="F83" s="164">
        <v>2.58</v>
      </c>
      <c r="G83" s="164" t="s">
        <v>8</v>
      </c>
      <c r="H83" s="164">
        <v>4.38</v>
      </c>
      <c r="I83" s="164" t="s">
        <v>8</v>
      </c>
      <c r="J83" s="164">
        <v>4.38</v>
      </c>
      <c r="K83" s="164" t="s">
        <v>8</v>
      </c>
      <c r="L83" s="164">
        <v>13.27</v>
      </c>
      <c r="M83" s="164">
        <v>4.45</v>
      </c>
      <c r="N83" s="164">
        <v>38.159999999999997</v>
      </c>
      <c r="O83" s="86"/>
      <c r="P83" s="86"/>
      <c r="Q83" s="86"/>
      <c r="R83" s="86"/>
      <c r="S83" s="86"/>
      <c r="T83" s="86"/>
      <c r="U83" s="86"/>
      <c r="V83" s="86"/>
      <c r="W83" s="86"/>
      <c r="X83" s="86"/>
      <c r="Y83" s="86"/>
      <c r="Z83" s="86"/>
      <c r="AA83" s="86"/>
      <c r="AB83" s="86"/>
      <c r="AC83" s="86"/>
    </row>
    <row r="84" spans="1:29" s="87" customFormat="1" ht="11.1" customHeight="1">
      <c r="A84" s="69">
        <f>IF(B84&lt;&gt;"",COUNTA($B$20:B84),"")</f>
        <v>64</v>
      </c>
      <c r="B84" s="78" t="s">
        <v>91</v>
      </c>
      <c r="C84" s="164" t="s">
        <v>8</v>
      </c>
      <c r="D84" s="164" t="s">
        <v>8</v>
      </c>
      <c r="E84" s="164" t="s">
        <v>8</v>
      </c>
      <c r="F84" s="164" t="s">
        <v>8</v>
      </c>
      <c r="G84" s="164" t="s">
        <v>8</v>
      </c>
      <c r="H84" s="164" t="s">
        <v>8</v>
      </c>
      <c r="I84" s="164" t="s">
        <v>8</v>
      </c>
      <c r="J84" s="164" t="s">
        <v>8</v>
      </c>
      <c r="K84" s="164" t="s">
        <v>8</v>
      </c>
      <c r="L84" s="164" t="s">
        <v>8</v>
      </c>
      <c r="M84" s="164" t="s">
        <v>8</v>
      </c>
      <c r="N84" s="164" t="s">
        <v>8</v>
      </c>
      <c r="O84" s="86"/>
      <c r="P84" s="86"/>
      <c r="Q84" s="86"/>
      <c r="R84" s="86"/>
      <c r="S84" s="86"/>
      <c r="T84" s="86"/>
      <c r="U84" s="86"/>
      <c r="V84" s="86"/>
      <c r="W84" s="86"/>
      <c r="X84" s="86"/>
      <c r="Y84" s="86"/>
      <c r="Z84" s="86"/>
      <c r="AA84" s="86"/>
      <c r="AB84" s="86"/>
      <c r="AC84" s="86"/>
    </row>
    <row r="85" spans="1:29" s="87" customFormat="1" ht="11.1" customHeight="1">
      <c r="A85" s="69">
        <f>IF(B85&lt;&gt;"",COUNTA($B$20:B85),"")</f>
        <v>65</v>
      </c>
      <c r="B85" s="78" t="s">
        <v>92</v>
      </c>
      <c r="C85" s="164">
        <v>9.24</v>
      </c>
      <c r="D85" s="164" t="s">
        <v>8</v>
      </c>
      <c r="E85" s="164" t="s">
        <v>8</v>
      </c>
      <c r="F85" s="164" t="s">
        <v>8</v>
      </c>
      <c r="G85" s="164" t="s">
        <v>8</v>
      </c>
      <c r="H85" s="164">
        <v>0.04</v>
      </c>
      <c r="I85" s="164">
        <v>0.04</v>
      </c>
      <c r="J85" s="164" t="s">
        <v>8</v>
      </c>
      <c r="K85" s="164" t="s">
        <v>8</v>
      </c>
      <c r="L85" s="164" t="s">
        <v>8</v>
      </c>
      <c r="M85" s="164">
        <v>8.6300000000000008</v>
      </c>
      <c r="N85" s="164">
        <v>0.56000000000000005</v>
      </c>
      <c r="O85" s="86"/>
      <c r="P85" s="86"/>
      <c r="Q85" s="86"/>
      <c r="R85" s="86"/>
      <c r="S85" s="86"/>
      <c r="T85" s="86"/>
      <c r="U85" s="86"/>
      <c r="V85" s="86"/>
      <c r="W85" s="86"/>
      <c r="X85" s="86"/>
      <c r="Y85" s="86"/>
      <c r="Z85" s="86"/>
      <c r="AA85" s="86"/>
      <c r="AB85" s="86"/>
      <c r="AC85" s="86"/>
    </row>
    <row r="86" spans="1:29" s="87" customFormat="1" ht="11.1" customHeight="1">
      <c r="A86" s="69">
        <f>IF(B86&lt;&gt;"",COUNTA($B$20:B86),"")</f>
        <v>66</v>
      </c>
      <c r="B86" s="78" t="s">
        <v>74</v>
      </c>
      <c r="C86" s="164">
        <v>0.08</v>
      </c>
      <c r="D86" s="164" t="s">
        <v>8</v>
      </c>
      <c r="E86" s="164" t="s">
        <v>8</v>
      </c>
      <c r="F86" s="164" t="s">
        <v>8</v>
      </c>
      <c r="G86" s="164" t="s">
        <v>8</v>
      </c>
      <c r="H86" s="164" t="s">
        <v>8</v>
      </c>
      <c r="I86" s="164" t="s">
        <v>8</v>
      </c>
      <c r="J86" s="164" t="s">
        <v>8</v>
      </c>
      <c r="K86" s="164" t="s">
        <v>8</v>
      </c>
      <c r="L86" s="164" t="s">
        <v>8</v>
      </c>
      <c r="M86" s="164">
        <v>0.08</v>
      </c>
      <c r="N86" s="164" t="s">
        <v>8</v>
      </c>
      <c r="O86" s="86"/>
      <c r="P86" s="86"/>
      <c r="Q86" s="86"/>
      <c r="R86" s="86"/>
      <c r="S86" s="86"/>
      <c r="T86" s="86"/>
      <c r="U86" s="86"/>
      <c r="V86" s="86"/>
      <c r="W86" s="86"/>
      <c r="X86" s="86"/>
      <c r="Y86" s="86"/>
      <c r="Z86" s="86"/>
      <c r="AA86" s="86"/>
      <c r="AB86" s="86"/>
      <c r="AC86" s="86"/>
    </row>
    <row r="87" spans="1:29" s="71" customFormat="1" ht="19.149999999999999" customHeight="1">
      <c r="A87" s="70">
        <f>IF(B87&lt;&gt;"",COUNTA($B$20:B87),"")</f>
        <v>67</v>
      </c>
      <c r="B87" s="80" t="s">
        <v>93</v>
      </c>
      <c r="C87" s="165">
        <v>78.78</v>
      </c>
      <c r="D87" s="165">
        <v>0.5</v>
      </c>
      <c r="E87" s="165">
        <v>6.29</v>
      </c>
      <c r="F87" s="165">
        <v>2.58</v>
      </c>
      <c r="G87" s="165" t="s">
        <v>8</v>
      </c>
      <c r="H87" s="165">
        <v>4.42</v>
      </c>
      <c r="I87" s="165">
        <v>0.04</v>
      </c>
      <c r="J87" s="165">
        <v>4.38</v>
      </c>
      <c r="K87" s="165" t="s">
        <v>8</v>
      </c>
      <c r="L87" s="165">
        <v>13.27</v>
      </c>
      <c r="M87" s="165">
        <v>13</v>
      </c>
      <c r="N87" s="165">
        <v>38.729999999999997</v>
      </c>
      <c r="O87" s="85"/>
      <c r="P87" s="85"/>
      <c r="Q87" s="85"/>
      <c r="R87" s="85"/>
      <c r="S87" s="85"/>
      <c r="T87" s="85"/>
      <c r="U87" s="85"/>
      <c r="V87" s="85"/>
      <c r="W87" s="85"/>
      <c r="X87" s="85"/>
      <c r="Y87" s="85"/>
      <c r="Z87" s="85"/>
      <c r="AA87" s="85"/>
      <c r="AB87" s="85"/>
      <c r="AC87" s="85"/>
    </row>
    <row r="88" spans="1:29" s="71" customFormat="1" ht="19.149999999999999" customHeight="1">
      <c r="A88" s="70">
        <f>IF(B88&lt;&gt;"",COUNTA($B$20:B88),"")</f>
        <v>68</v>
      </c>
      <c r="B88" s="80" t="s">
        <v>94</v>
      </c>
      <c r="C88" s="165">
        <v>2018.4</v>
      </c>
      <c r="D88" s="165">
        <v>8.5299999999999994</v>
      </c>
      <c r="E88" s="165">
        <v>73.94</v>
      </c>
      <c r="F88" s="165">
        <v>6.53</v>
      </c>
      <c r="G88" s="165">
        <v>7.41</v>
      </c>
      <c r="H88" s="165">
        <v>1387.14</v>
      </c>
      <c r="I88" s="165">
        <v>1075.5899999999999</v>
      </c>
      <c r="J88" s="165">
        <v>311.56</v>
      </c>
      <c r="K88" s="165">
        <v>23.65</v>
      </c>
      <c r="L88" s="165">
        <v>48.27</v>
      </c>
      <c r="M88" s="165">
        <v>19.440000000000001</v>
      </c>
      <c r="N88" s="165">
        <v>443.47</v>
      </c>
      <c r="O88" s="85"/>
      <c r="P88" s="85"/>
      <c r="Q88" s="85"/>
      <c r="R88" s="85"/>
      <c r="S88" s="85"/>
      <c r="T88" s="85"/>
      <c r="U88" s="85"/>
      <c r="V88" s="85"/>
      <c r="W88" s="85"/>
      <c r="X88" s="85"/>
      <c r="Y88" s="85"/>
      <c r="Z88" s="85"/>
      <c r="AA88" s="85"/>
      <c r="AB88" s="85"/>
      <c r="AC88" s="85"/>
    </row>
    <row r="89" spans="1:29" s="71" customFormat="1" ht="19.149999999999999" customHeight="1">
      <c r="A89" s="70">
        <f>IF(B89&lt;&gt;"",COUNTA($B$20:B89),"")</f>
        <v>69</v>
      </c>
      <c r="B89" s="80" t="s">
        <v>95</v>
      </c>
      <c r="C89" s="165">
        <v>99.87</v>
      </c>
      <c r="D89" s="165">
        <v>-126.29</v>
      </c>
      <c r="E89" s="165">
        <v>-9.36</v>
      </c>
      <c r="F89" s="165">
        <v>-111.29</v>
      </c>
      <c r="G89" s="165">
        <v>-12.71</v>
      </c>
      <c r="H89" s="165">
        <v>-426.64</v>
      </c>
      <c r="I89" s="165">
        <v>-141.57</v>
      </c>
      <c r="J89" s="165">
        <v>-285.08</v>
      </c>
      <c r="K89" s="165">
        <v>-20.52</v>
      </c>
      <c r="L89" s="165">
        <v>-103.9</v>
      </c>
      <c r="M89" s="165">
        <v>-15.92</v>
      </c>
      <c r="N89" s="165">
        <v>926.5</v>
      </c>
      <c r="O89" s="85"/>
      <c r="P89" s="85"/>
      <c r="Q89" s="85"/>
      <c r="R89" s="85"/>
      <c r="S89" s="85"/>
      <c r="T89" s="85"/>
      <c r="U89" s="85"/>
      <c r="V89" s="85"/>
      <c r="W89" s="85"/>
      <c r="X89" s="85"/>
      <c r="Y89" s="85"/>
      <c r="Z89" s="85"/>
      <c r="AA89" s="85"/>
      <c r="AB89" s="85"/>
      <c r="AC89" s="85"/>
    </row>
    <row r="90" spans="1:29" s="87" customFormat="1" ht="24.95" customHeight="1">
      <c r="A90" s="69">
        <f>IF(B90&lt;&gt;"",COUNTA($B$20:B90),"")</f>
        <v>70</v>
      </c>
      <c r="B90" s="81" t="s">
        <v>96</v>
      </c>
      <c r="C90" s="166">
        <v>127.63</v>
      </c>
      <c r="D90" s="166">
        <v>-102.03</v>
      </c>
      <c r="E90" s="166">
        <v>-3.97</v>
      </c>
      <c r="F90" s="166">
        <v>-108.29</v>
      </c>
      <c r="G90" s="166">
        <v>-12.39</v>
      </c>
      <c r="H90" s="166">
        <v>-426.7</v>
      </c>
      <c r="I90" s="166">
        <v>-141.61000000000001</v>
      </c>
      <c r="J90" s="166">
        <v>-285.08999999999997</v>
      </c>
      <c r="K90" s="166">
        <v>-20.260000000000002</v>
      </c>
      <c r="L90" s="166">
        <v>-70.39</v>
      </c>
      <c r="M90" s="166">
        <v>-16.12</v>
      </c>
      <c r="N90" s="166">
        <v>887.78</v>
      </c>
      <c r="O90" s="86"/>
      <c r="P90" s="86"/>
      <c r="Q90" s="86"/>
      <c r="R90" s="86"/>
      <c r="S90" s="86"/>
      <c r="T90" s="86"/>
      <c r="U90" s="86"/>
      <c r="V90" s="86"/>
      <c r="W90" s="86"/>
      <c r="X90" s="86"/>
      <c r="Y90" s="86"/>
      <c r="Z90" s="86"/>
      <c r="AA90" s="86"/>
      <c r="AB90" s="86"/>
      <c r="AC90" s="86"/>
    </row>
    <row r="91" spans="1:29" s="87" customFormat="1" ht="15" customHeight="1">
      <c r="A91" s="69">
        <f>IF(B91&lt;&gt;"",COUNTA($B$20:B91),"")</f>
        <v>71</v>
      </c>
      <c r="B91" s="78" t="s">
        <v>97</v>
      </c>
      <c r="C91" s="164">
        <v>62.87</v>
      </c>
      <c r="D91" s="164" t="s">
        <v>8</v>
      </c>
      <c r="E91" s="164" t="s">
        <v>8</v>
      </c>
      <c r="F91" s="164" t="s">
        <v>8</v>
      </c>
      <c r="G91" s="164" t="s">
        <v>8</v>
      </c>
      <c r="H91" s="164" t="s">
        <v>8</v>
      </c>
      <c r="I91" s="164" t="s">
        <v>8</v>
      </c>
      <c r="J91" s="164" t="s">
        <v>8</v>
      </c>
      <c r="K91" s="164" t="s">
        <v>8</v>
      </c>
      <c r="L91" s="164" t="s">
        <v>8</v>
      </c>
      <c r="M91" s="164" t="s">
        <v>8</v>
      </c>
      <c r="N91" s="164">
        <v>62.87</v>
      </c>
      <c r="O91" s="86"/>
      <c r="P91" s="86"/>
      <c r="Q91" s="86"/>
      <c r="R91" s="86"/>
      <c r="S91" s="86"/>
      <c r="T91" s="86"/>
      <c r="U91" s="86"/>
      <c r="V91" s="86"/>
      <c r="W91" s="86"/>
      <c r="X91" s="86"/>
      <c r="Y91" s="86"/>
      <c r="Z91" s="86"/>
      <c r="AA91" s="86"/>
      <c r="AB91" s="86"/>
      <c r="AC91" s="86"/>
    </row>
    <row r="92" spans="1:29" ht="11.1" customHeight="1">
      <c r="A92" s="69">
        <f>IF(B92&lt;&gt;"",COUNTA($B$20:B92),"")</f>
        <v>72</v>
      </c>
      <c r="B92" s="78" t="s">
        <v>98</v>
      </c>
      <c r="C92" s="164">
        <v>38.89</v>
      </c>
      <c r="D92" s="164" t="s">
        <v>8</v>
      </c>
      <c r="E92" s="164" t="s">
        <v>8</v>
      </c>
      <c r="F92" s="164" t="s">
        <v>8</v>
      </c>
      <c r="G92" s="164" t="s">
        <v>8</v>
      </c>
      <c r="H92" s="164" t="s">
        <v>8</v>
      </c>
      <c r="I92" s="164" t="s">
        <v>8</v>
      </c>
      <c r="J92" s="164" t="s">
        <v>8</v>
      </c>
      <c r="K92" s="164" t="s">
        <v>8</v>
      </c>
      <c r="L92" s="164" t="s">
        <v>8</v>
      </c>
      <c r="M92" s="164" t="s">
        <v>8</v>
      </c>
      <c r="N92" s="164">
        <v>38.89</v>
      </c>
    </row>
  </sheetData>
  <mergeCells count="27">
    <mergeCell ref="L5:L16"/>
    <mergeCell ref="M5:M16"/>
    <mergeCell ref="N5:N16"/>
    <mergeCell ref="I6:I16"/>
    <mergeCell ref="J6:J16"/>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A1:B1"/>
    <mergeCell ref="C1:G1"/>
    <mergeCell ref="H1:N1"/>
    <mergeCell ref="H2:N3"/>
    <mergeCell ref="C2:G3"/>
    <mergeCell ref="A2:B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5"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AC92"/>
  <sheetViews>
    <sheetView zoomScale="140" zoomScaleNormal="140" workbookViewId="0">
      <pane xSplit="2" ySplit="18" topLeftCell="C19" activePane="bottomRight" state="frozen"/>
      <selection activeCell="C19" sqref="C19:G19"/>
      <selection pane="topRight" activeCell="C19" sqref="C19:G19"/>
      <selection pane="bottomLeft" activeCell="C19" sqref="C19:G19"/>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612</v>
      </c>
      <c r="B1" s="219"/>
      <c r="C1" s="220" t="str">
        <f>"Auszahlungen und Einzahlungen der Kreisverwaltungen "&amp;Deckblatt!A7&amp;" 
nach Produktbereichen"</f>
        <v>Auszahlungen und Einzahlungen der Kreisverwaltungen 2022 
nach Produktbereichen</v>
      </c>
      <c r="D1" s="220"/>
      <c r="E1" s="220"/>
      <c r="F1" s="220"/>
      <c r="G1" s="221"/>
      <c r="H1" s="222" t="str">
        <f>"Auszahlungen und Einzahlungen der Kreisverwaltungen "&amp;Deckblatt!A7&amp;" 
nach Produktbereichen"</f>
        <v>Auszahlungen und Einzahlungen der Kreisverwaltungen 2022 
nach Produktbereichen</v>
      </c>
      <c r="I1" s="220"/>
      <c r="J1" s="220"/>
      <c r="K1" s="220"/>
      <c r="L1" s="220"/>
      <c r="M1" s="220"/>
      <c r="N1" s="221"/>
    </row>
    <row r="2" spans="1:14" s="74" customFormat="1" ht="15" customHeight="1">
      <c r="A2" s="218" t="s">
        <v>616</v>
      </c>
      <c r="B2" s="219"/>
      <c r="C2" s="220" t="s">
        <v>66</v>
      </c>
      <c r="D2" s="220"/>
      <c r="E2" s="220"/>
      <c r="F2" s="220"/>
      <c r="G2" s="221"/>
      <c r="H2" s="222" t="s">
        <v>66</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12" t="s">
        <v>28</v>
      </c>
      <c r="B4" s="213" t="s">
        <v>116</v>
      </c>
      <c r="C4" s="213" t="s">
        <v>1</v>
      </c>
      <c r="D4" s="213" t="s">
        <v>120</v>
      </c>
      <c r="E4" s="213"/>
      <c r="F4" s="213"/>
      <c r="G4" s="266"/>
      <c r="H4" s="267" t="s">
        <v>120</v>
      </c>
      <c r="I4" s="213"/>
      <c r="J4" s="213"/>
      <c r="K4" s="213"/>
      <c r="L4" s="213"/>
      <c r="M4" s="213"/>
      <c r="N4" s="266"/>
    </row>
    <row r="5" spans="1:14" ht="11.45" customHeight="1">
      <c r="A5" s="212"/>
      <c r="B5" s="213"/>
      <c r="C5" s="213"/>
      <c r="D5" s="217" t="s">
        <v>107</v>
      </c>
      <c r="E5" s="217" t="s">
        <v>108</v>
      </c>
      <c r="F5" s="217" t="s">
        <v>109</v>
      </c>
      <c r="G5" s="216" t="s">
        <v>110</v>
      </c>
      <c r="H5" s="212" t="s">
        <v>111</v>
      </c>
      <c r="I5" s="217" t="s">
        <v>104</v>
      </c>
      <c r="J5" s="217"/>
      <c r="K5" s="217" t="s">
        <v>113</v>
      </c>
      <c r="L5" s="217" t="s">
        <v>118</v>
      </c>
      <c r="M5" s="217" t="s">
        <v>119</v>
      </c>
      <c r="N5" s="216" t="s">
        <v>114</v>
      </c>
    </row>
    <row r="6" spans="1:14" ht="11.45" customHeight="1">
      <c r="A6" s="212"/>
      <c r="B6" s="213"/>
      <c r="C6" s="213"/>
      <c r="D6" s="217"/>
      <c r="E6" s="217"/>
      <c r="F6" s="217"/>
      <c r="G6" s="216"/>
      <c r="H6" s="212"/>
      <c r="I6" s="217" t="s">
        <v>103</v>
      </c>
      <c r="J6" s="217" t="s">
        <v>112</v>
      </c>
      <c r="K6" s="217"/>
      <c r="L6" s="217"/>
      <c r="M6" s="217"/>
      <c r="N6" s="216"/>
    </row>
    <row r="7" spans="1:14" ht="11.45" customHeight="1">
      <c r="A7" s="212"/>
      <c r="B7" s="213"/>
      <c r="C7" s="213"/>
      <c r="D7" s="217"/>
      <c r="E7" s="217"/>
      <c r="F7" s="217"/>
      <c r="G7" s="216"/>
      <c r="H7" s="212"/>
      <c r="I7" s="217"/>
      <c r="J7" s="217"/>
      <c r="K7" s="217"/>
      <c r="L7" s="217"/>
      <c r="M7" s="217"/>
      <c r="N7" s="216"/>
    </row>
    <row r="8" spans="1:14" ht="11.45" customHeight="1">
      <c r="A8" s="212"/>
      <c r="B8" s="213"/>
      <c r="C8" s="213"/>
      <c r="D8" s="217"/>
      <c r="E8" s="217"/>
      <c r="F8" s="217"/>
      <c r="G8" s="216"/>
      <c r="H8" s="212"/>
      <c r="I8" s="217"/>
      <c r="J8" s="217"/>
      <c r="K8" s="217"/>
      <c r="L8" s="217"/>
      <c r="M8" s="217"/>
      <c r="N8" s="216"/>
    </row>
    <row r="9" spans="1:14" ht="11.45" customHeight="1">
      <c r="A9" s="212"/>
      <c r="B9" s="213"/>
      <c r="C9" s="265"/>
      <c r="D9" s="268"/>
      <c r="E9" s="268"/>
      <c r="F9" s="268"/>
      <c r="G9" s="269"/>
      <c r="H9" s="270"/>
      <c r="I9" s="268"/>
      <c r="J9" s="268"/>
      <c r="K9" s="268"/>
      <c r="L9" s="268"/>
      <c r="M9" s="268"/>
      <c r="N9" s="216"/>
    </row>
    <row r="10" spans="1:14" ht="11.45" customHeight="1">
      <c r="A10" s="212"/>
      <c r="B10" s="213"/>
      <c r="C10" s="265"/>
      <c r="D10" s="268"/>
      <c r="E10" s="268"/>
      <c r="F10" s="268"/>
      <c r="G10" s="269"/>
      <c r="H10" s="270"/>
      <c r="I10" s="268"/>
      <c r="J10" s="268"/>
      <c r="K10" s="268"/>
      <c r="L10" s="268"/>
      <c r="M10" s="268"/>
      <c r="N10" s="216"/>
    </row>
    <row r="11" spans="1:14" ht="11.45" customHeight="1">
      <c r="A11" s="212"/>
      <c r="B11" s="213"/>
      <c r="C11" s="265"/>
      <c r="D11" s="268"/>
      <c r="E11" s="268"/>
      <c r="F11" s="268"/>
      <c r="G11" s="269"/>
      <c r="H11" s="270"/>
      <c r="I11" s="268"/>
      <c r="J11" s="268"/>
      <c r="K11" s="268"/>
      <c r="L11" s="268"/>
      <c r="M11" s="268"/>
      <c r="N11" s="216"/>
    </row>
    <row r="12" spans="1:14" ht="11.45" customHeight="1">
      <c r="A12" s="212"/>
      <c r="B12" s="213"/>
      <c r="C12" s="265"/>
      <c r="D12" s="268"/>
      <c r="E12" s="268"/>
      <c r="F12" s="268"/>
      <c r="G12" s="269"/>
      <c r="H12" s="270"/>
      <c r="I12" s="268"/>
      <c r="J12" s="268"/>
      <c r="K12" s="268"/>
      <c r="L12" s="268"/>
      <c r="M12" s="268"/>
      <c r="N12" s="216"/>
    </row>
    <row r="13" spans="1:14" ht="11.45" customHeight="1">
      <c r="A13" s="212"/>
      <c r="B13" s="213"/>
      <c r="C13" s="265"/>
      <c r="D13" s="268"/>
      <c r="E13" s="268"/>
      <c r="F13" s="268"/>
      <c r="G13" s="269"/>
      <c r="H13" s="270"/>
      <c r="I13" s="268"/>
      <c r="J13" s="268"/>
      <c r="K13" s="268"/>
      <c r="L13" s="268"/>
      <c r="M13" s="268"/>
      <c r="N13" s="216"/>
    </row>
    <row r="14" spans="1:14" ht="11.45" customHeight="1">
      <c r="A14" s="212"/>
      <c r="B14" s="213"/>
      <c r="C14" s="265"/>
      <c r="D14" s="268"/>
      <c r="E14" s="268"/>
      <c r="F14" s="268"/>
      <c r="G14" s="269"/>
      <c r="H14" s="270"/>
      <c r="I14" s="268"/>
      <c r="J14" s="268"/>
      <c r="K14" s="268"/>
      <c r="L14" s="268"/>
      <c r="M14" s="268"/>
      <c r="N14" s="216"/>
    </row>
    <row r="15" spans="1:14" ht="11.45" customHeight="1">
      <c r="A15" s="212"/>
      <c r="B15" s="213"/>
      <c r="C15" s="265"/>
      <c r="D15" s="268"/>
      <c r="E15" s="268"/>
      <c r="F15" s="268"/>
      <c r="G15" s="269"/>
      <c r="H15" s="270"/>
      <c r="I15" s="268"/>
      <c r="J15" s="268"/>
      <c r="K15" s="268"/>
      <c r="L15" s="268"/>
      <c r="M15" s="268"/>
      <c r="N15" s="216"/>
    </row>
    <row r="16" spans="1:14" ht="11.45" customHeight="1">
      <c r="A16" s="212"/>
      <c r="B16" s="213"/>
      <c r="C16" s="265"/>
      <c r="D16" s="268"/>
      <c r="E16" s="268"/>
      <c r="F16" s="268"/>
      <c r="G16" s="269"/>
      <c r="H16" s="270"/>
      <c r="I16" s="268"/>
      <c r="J16" s="268"/>
      <c r="K16" s="268"/>
      <c r="L16" s="268"/>
      <c r="M16" s="268"/>
      <c r="N16" s="216"/>
    </row>
    <row r="17" spans="1:29" ht="11.45" customHeight="1">
      <c r="A17" s="212"/>
      <c r="B17" s="213"/>
      <c r="C17" s="265"/>
      <c r="D17" s="145">
        <v>11</v>
      </c>
      <c r="E17" s="145">
        <v>12</v>
      </c>
      <c r="F17" s="145" t="s">
        <v>101</v>
      </c>
      <c r="G17" s="146" t="s">
        <v>102</v>
      </c>
      <c r="H17" s="147">
        <v>3</v>
      </c>
      <c r="I17" s="145" t="s">
        <v>105</v>
      </c>
      <c r="J17" s="145">
        <v>36</v>
      </c>
      <c r="K17" s="145">
        <v>4</v>
      </c>
      <c r="L17" s="145" t="s">
        <v>106</v>
      </c>
      <c r="M17" s="145" t="s">
        <v>115</v>
      </c>
      <c r="N17" s="141">
        <v>6</v>
      </c>
    </row>
    <row r="18" spans="1:29" s="83" customFormat="1" ht="11.45" customHeight="1">
      <c r="A18" s="64">
        <v>1</v>
      </c>
      <c r="B18" s="65">
        <v>2</v>
      </c>
      <c r="C18" s="142">
        <v>3</v>
      </c>
      <c r="D18" s="142">
        <v>4</v>
      </c>
      <c r="E18" s="142">
        <v>5</v>
      </c>
      <c r="F18" s="142">
        <v>6</v>
      </c>
      <c r="G18" s="143">
        <v>7</v>
      </c>
      <c r="H18" s="148">
        <v>8</v>
      </c>
      <c r="I18" s="142">
        <v>9</v>
      </c>
      <c r="J18" s="142">
        <v>10</v>
      </c>
      <c r="K18" s="142">
        <v>11</v>
      </c>
      <c r="L18" s="142">
        <v>12</v>
      </c>
      <c r="M18" s="142">
        <v>13</v>
      </c>
      <c r="N18" s="67">
        <v>14</v>
      </c>
    </row>
    <row r="19" spans="1:29" s="71" customFormat="1" ht="20.100000000000001" customHeight="1">
      <c r="A19" s="88"/>
      <c r="B19" s="84"/>
      <c r="C19" s="263" t="s">
        <v>969</v>
      </c>
      <c r="D19" s="264"/>
      <c r="E19" s="264"/>
      <c r="F19" s="264"/>
      <c r="G19" s="264"/>
      <c r="H19" s="264" t="s">
        <v>969</v>
      </c>
      <c r="I19" s="264"/>
      <c r="J19" s="264"/>
      <c r="K19" s="264"/>
      <c r="L19" s="264"/>
      <c r="M19" s="264"/>
      <c r="N19" s="264"/>
      <c r="O19" s="85"/>
      <c r="P19" s="85"/>
      <c r="Q19" s="85"/>
      <c r="R19" s="85"/>
      <c r="S19" s="85"/>
      <c r="T19" s="85"/>
      <c r="U19" s="85"/>
      <c r="V19" s="85"/>
      <c r="W19" s="85"/>
      <c r="X19" s="85"/>
      <c r="Y19" s="85"/>
      <c r="Z19" s="85"/>
      <c r="AA19" s="85"/>
      <c r="AB19" s="85"/>
      <c r="AC19" s="85"/>
    </row>
    <row r="20" spans="1:29" s="71" customFormat="1" ht="11.1" customHeight="1">
      <c r="A20" s="69">
        <f>IF(B20&lt;&gt;"",COUNTA($B$20:B20),"")</f>
        <v>1</v>
      </c>
      <c r="B20" s="78" t="s">
        <v>70</v>
      </c>
      <c r="C20" s="161">
        <v>47954</v>
      </c>
      <c r="D20" s="161">
        <v>13538</v>
      </c>
      <c r="E20" s="161">
        <v>6405</v>
      </c>
      <c r="F20" s="161">
        <v>3781</v>
      </c>
      <c r="G20" s="161">
        <v>2669</v>
      </c>
      <c r="H20" s="161">
        <v>9104</v>
      </c>
      <c r="I20" s="161">
        <v>5151</v>
      </c>
      <c r="J20" s="161">
        <v>3953</v>
      </c>
      <c r="K20" s="161">
        <v>2936</v>
      </c>
      <c r="L20" s="161">
        <v>7280</v>
      </c>
      <c r="M20" s="161">
        <v>2241</v>
      </c>
      <c r="N20" s="161" t="s">
        <v>8</v>
      </c>
      <c r="O20" s="85"/>
      <c r="P20" s="85"/>
      <c r="Q20" s="85"/>
      <c r="R20" s="85"/>
      <c r="S20" s="85"/>
      <c r="T20" s="85"/>
      <c r="U20" s="85"/>
      <c r="V20" s="85"/>
      <c r="W20" s="85"/>
      <c r="X20" s="85"/>
      <c r="Y20" s="85"/>
      <c r="Z20" s="85"/>
      <c r="AA20" s="85"/>
      <c r="AB20" s="85"/>
      <c r="AC20" s="85"/>
    </row>
    <row r="21" spans="1:29" s="71" customFormat="1" ht="11.1" customHeight="1">
      <c r="A21" s="69">
        <f>IF(B21&lt;&gt;"",COUNTA($B$20:B21),"")</f>
        <v>2</v>
      </c>
      <c r="B21" s="78" t="s">
        <v>71</v>
      </c>
      <c r="C21" s="161">
        <v>42112</v>
      </c>
      <c r="D21" s="161">
        <v>5887</v>
      </c>
      <c r="E21" s="161">
        <v>823</v>
      </c>
      <c r="F21" s="161">
        <v>14789</v>
      </c>
      <c r="G21" s="161">
        <v>762</v>
      </c>
      <c r="H21" s="161">
        <v>7067</v>
      </c>
      <c r="I21" s="161">
        <v>7058</v>
      </c>
      <c r="J21" s="161">
        <v>9</v>
      </c>
      <c r="K21" s="161">
        <v>464</v>
      </c>
      <c r="L21" s="161">
        <v>12222</v>
      </c>
      <c r="M21" s="161">
        <v>98</v>
      </c>
      <c r="N21" s="161" t="s">
        <v>8</v>
      </c>
      <c r="O21" s="85"/>
      <c r="P21" s="85"/>
      <c r="Q21" s="85"/>
      <c r="R21" s="85"/>
      <c r="S21" s="85"/>
      <c r="T21" s="85"/>
      <c r="U21" s="85"/>
      <c r="V21" s="85"/>
      <c r="W21" s="85"/>
      <c r="X21" s="85"/>
      <c r="Y21" s="85"/>
      <c r="Z21" s="85"/>
      <c r="AA21" s="85"/>
      <c r="AB21" s="85"/>
      <c r="AC21" s="85"/>
    </row>
    <row r="22" spans="1:29" s="71" customFormat="1" ht="21.6" customHeight="1">
      <c r="A22" s="69">
        <f>IF(B22&lt;&gt;"",COUNTA($B$20:B22),"")</f>
        <v>3</v>
      </c>
      <c r="B22" s="79" t="s">
        <v>628</v>
      </c>
      <c r="C22" s="161">
        <v>117999</v>
      </c>
      <c r="D22" s="161" t="s">
        <v>8</v>
      </c>
      <c r="E22" s="161" t="s">
        <v>8</v>
      </c>
      <c r="F22" s="161" t="s">
        <v>8</v>
      </c>
      <c r="G22" s="161" t="s">
        <v>8</v>
      </c>
      <c r="H22" s="161">
        <v>117999</v>
      </c>
      <c r="I22" s="161">
        <v>96105</v>
      </c>
      <c r="J22" s="161">
        <v>21895</v>
      </c>
      <c r="K22" s="161" t="s">
        <v>8</v>
      </c>
      <c r="L22" s="161" t="s">
        <v>8</v>
      </c>
      <c r="M22" s="161" t="s">
        <v>8</v>
      </c>
      <c r="N22" s="161" t="s">
        <v>8</v>
      </c>
      <c r="O22" s="85"/>
      <c r="P22" s="85"/>
      <c r="Q22" s="85"/>
      <c r="R22" s="85"/>
      <c r="S22" s="85"/>
      <c r="T22" s="85"/>
      <c r="U22" s="85"/>
      <c r="V22" s="85"/>
      <c r="W22" s="85"/>
      <c r="X22" s="85"/>
      <c r="Y22" s="85"/>
      <c r="Z22" s="85"/>
      <c r="AA22" s="85"/>
      <c r="AB22" s="85"/>
      <c r="AC22" s="85"/>
    </row>
    <row r="23" spans="1:29" s="71" customFormat="1" ht="11.1" customHeight="1">
      <c r="A23" s="69">
        <f>IF(B23&lt;&gt;"",COUNTA($B$20:B23),"")</f>
        <v>4</v>
      </c>
      <c r="B23" s="78" t="s">
        <v>72</v>
      </c>
      <c r="C23" s="161">
        <v>473</v>
      </c>
      <c r="D23" s="161" t="s">
        <v>8</v>
      </c>
      <c r="E23" s="161" t="s">
        <v>8</v>
      </c>
      <c r="F23" s="161" t="s">
        <v>8</v>
      </c>
      <c r="G23" s="161" t="s">
        <v>8</v>
      </c>
      <c r="H23" s="161" t="s">
        <v>8</v>
      </c>
      <c r="I23" s="161" t="s">
        <v>8</v>
      </c>
      <c r="J23" s="161" t="s">
        <v>8</v>
      </c>
      <c r="K23" s="161" t="s">
        <v>8</v>
      </c>
      <c r="L23" s="161" t="s">
        <v>8</v>
      </c>
      <c r="M23" s="161" t="s">
        <v>8</v>
      </c>
      <c r="N23" s="161">
        <v>473</v>
      </c>
      <c r="O23" s="85"/>
      <c r="P23" s="85"/>
      <c r="Q23" s="85"/>
      <c r="R23" s="85"/>
      <c r="S23" s="85"/>
      <c r="T23" s="85"/>
      <c r="U23" s="85"/>
      <c r="V23" s="85"/>
      <c r="W23" s="85"/>
      <c r="X23" s="85"/>
      <c r="Y23" s="85"/>
      <c r="Z23" s="85"/>
      <c r="AA23" s="85"/>
      <c r="AB23" s="85"/>
      <c r="AC23" s="85"/>
    </row>
    <row r="24" spans="1:29" s="71" customFormat="1" ht="11.1" customHeight="1">
      <c r="A24" s="69">
        <f>IF(B24&lt;&gt;"",COUNTA($B$20:B24),"")</f>
        <v>5</v>
      </c>
      <c r="B24" s="78" t="s">
        <v>73</v>
      </c>
      <c r="C24" s="161">
        <v>110728</v>
      </c>
      <c r="D24" s="161">
        <v>2067</v>
      </c>
      <c r="E24" s="161">
        <v>2216</v>
      </c>
      <c r="F24" s="161">
        <v>4926</v>
      </c>
      <c r="G24" s="161">
        <v>896</v>
      </c>
      <c r="H24" s="161">
        <v>95293</v>
      </c>
      <c r="I24" s="161">
        <v>7726</v>
      </c>
      <c r="J24" s="161">
        <v>87567</v>
      </c>
      <c r="K24" s="161">
        <v>2464</v>
      </c>
      <c r="L24" s="161">
        <v>1856</v>
      </c>
      <c r="M24" s="161">
        <v>1001</v>
      </c>
      <c r="N24" s="161">
        <v>10</v>
      </c>
      <c r="O24" s="85"/>
      <c r="P24" s="85"/>
      <c r="Q24" s="85"/>
      <c r="R24" s="85"/>
      <c r="S24" s="85"/>
      <c r="T24" s="85"/>
      <c r="U24" s="85"/>
      <c r="V24" s="85"/>
      <c r="W24" s="85"/>
      <c r="X24" s="85"/>
      <c r="Y24" s="85"/>
      <c r="Z24" s="85"/>
      <c r="AA24" s="85"/>
      <c r="AB24" s="85"/>
      <c r="AC24" s="85"/>
    </row>
    <row r="25" spans="1:29" s="71" customFormat="1" ht="11.1" customHeight="1">
      <c r="A25" s="69">
        <f>IF(B25&lt;&gt;"",COUNTA($B$20:B25),"")</f>
        <v>6</v>
      </c>
      <c r="B25" s="78" t="s">
        <v>74</v>
      </c>
      <c r="C25" s="161">
        <v>100440</v>
      </c>
      <c r="D25" s="161">
        <v>37</v>
      </c>
      <c r="E25" s="161">
        <v>17</v>
      </c>
      <c r="F25" s="161">
        <v>3184</v>
      </c>
      <c r="G25" s="161" t="s">
        <v>8</v>
      </c>
      <c r="H25" s="161">
        <v>24581</v>
      </c>
      <c r="I25" s="161">
        <v>1</v>
      </c>
      <c r="J25" s="161">
        <v>24581</v>
      </c>
      <c r="K25" s="161" t="s">
        <v>8</v>
      </c>
      <c r="L25" s="161">
        <v>159</v>
      </c>
      <c r="M25" s="161">
        <v>51</v>
      </c>
      <c r="N25" s="161">
        <v>72409</v>
      </c>
      <c r="O25" s="85"/>
      <c r="P25" s="85"/>
      <c r="Q25" s="85"/>
      <c r="R25" s="85"/>
      <c r="S25" s="85"/>
      <c r="T25" s="85"/>
      <c r="U25" s="85"/>
      <c r="V25" s="85"/>
      <c r="W25" s="85"/>
      <c r="X25" s="85"/>
      <c r="Y25" s="85"/>
      <c r="Z25" s="85"/>
      <c r="AA25" s="85"/>
      <c r="AB25" s="85"/>
      <c r="AC25" s="85"/>
    </row>
    <row r="26" spans="1:29" s="71" customFormat="1" ht="19.149999999999999" customHeight="1">
      <c r="A26" s="70">
        <f>IF(B26&lt;&gt;"",COUNTA($B$20:B26),"")</f>
        <v>7</v>
      </c>
      <c r="B26" s="80" t="s">
        <v>75</v>
      </c>
      <c r="C26" s="162">
        <v>218827</v>
      </c>
      <c r="D26" s="162">
        <v>21454</v>
      </c>
      <c r="E26" s="162">
        <v>9426</v>
      </c>
      <c r="F26" s="162">
        <v>20312</v>
      </c>
      <c r="G26" s="162">
        <v>4327</v>
      </c>
      <c r="H26" s="162">
        <v>204881</v>
      </c>
      <c r="I26" s="162">
        <v>116039</v>
      </c>
      <c r="J26" s="162">
        <v>88843</v>
      </c>
      <c r="K26" s="162">
        <v>5864</v>
      </c>
      <c r="L26" s="162">
        <v>21199</v>
      </c>
      <c r="M26" s="162">
        <v>3289</v>
      </c>
      <c r="N26" s="162">
        <v>-71926</v>
      </c>
      <c r="O26" s="85"/>
      <c r="P26" s="85"/>
      <c r="Q26" s="85"/>
      <c r="R26" s="85"/>
      <c r="S26" s="85"/>
      <c r="T26" s="85"/>
      <c r="U26" s="85"/>
      <c r="V26" s="85"/>
      <c r="W26" s="85"/>
      <c r="X26" s="85"/>
      <c r="Y26" s="85"/>
      <c r="Z26" s="85"/>
      <c r="AA26" s="85"/>
      <c r="AB26" s="85"/>
      <c r="AC26" s="85"/>
    </row>
    <row r="27" spans="1:29" s="71" customFormat="1" ht="21.6" customHeight="1">
      <c r="A27" s="69">
        <f>IF(B27&lt;&gt;"",COUNTA($B$20:B27),"")</f>
        <v>8</v>
      </c>
      <c r="B27" s="79" t="s">
        <v>76</v>
      </c>
      <c r="C27" s="161">
        <v>27780</v>
      </c>
      <c r="D27" s="161">
        <v>480</v>
      </c>
      <c r="E27" s="161">
        <v>411</v>
      </c>
      <c r="F27" s="161">
        <v>8066</v>
      </c>
      <c r="G27" s="161">
        <v>810</v>
      </c>
      <c r="H27" s="161">
        <v>443</v>
      </c>
      <c r="I27" s="161">
        <v>30</v>
      </c>
      <c r="J27" s="161">
        <v>413</v>
      </c>
      <c r="K27" s="161">
        <v>11</v>
      </c>
      <c r="L27" s="161">
        <v>4748</v>
      </c>
      <c r="M27" s="161">
        <v>12809</v>
      </c>
      <c r="N27" s="161" t="s">
        <v>8</v>
      </c>
      <c r="O27" s="85"/>
      <c r="P27" s="85"/>
      <c r="Q27" s="85"/>
      <c r="R27" s="85"/>
      <c r="S27" s="85"/>
      <c r="T27" s="85"/>
      <c r="U27" s="85"/>
      <c r="V27" s="85"/>
      <c r="W27" s="85"/>
      <c r="X27" s="85"/>
      <c r="Y27" s="85"/>
      <c r="Z27" s="85"/>
      <c r="AA27" s="85"/>
      <c r="AB27" s="85"/>
      <c r="AC27" s="85"/>
    </row>
    <row r="28" spans="1:29" s="71" customFormat="1" ht="11.1" customHeight="1">
      <c r="A28" s="69">
        <f>IF(B28&lt;&gt;"",COUNTA($B$20:B28),"")</f>
        <v>9</v>
      </c>
      <c r="B28" s="78" t="s">
        <v>77</v>
      </c>
      <c r="C28" s="161">
        <v>11787</v>
      </c>
      <c r="D28" s="161">
        <v>61</v>
      </c>
      <c r="E28" s="161" t="s">
        <v>8</v>
      </c>
      <c r="F28" s="161">
        <v>7822</v>
      </c>
      <c r="G28" s="161">
        <v>443</v>
      </c>
      <c r="H28" s="161" t="s">
        <v>8</v>
      </c>
      <c r="I28" s="161" t="s">
        <v>8</v>
      </c>
      <c r="J28" s="161" t="s">
        <v>8</v>
      </c>
      <c r="K28" s="161" t="s">
        <v>8</v>
      </c>
      <c r="L28" s="161">
        <v>3460</v>
      </c>
      <c r="M28" s="161" t="s">
        <v>8</v>
      </c>
      <c r="N28" s="161" t="s">
        <v>8</v>
      </c>
      <c r="O28" s="85"/>
      <c r="P28" s="85"/>
      <c r="Q28" s="85"/>
      <c r="R28" s="85"/>
      <c r="S28" s="85"/>
      <c r="T28" s="85"/>
      <c r="U28" s="85"/>
      <c r="V28" s="85"/>
      <c r="W28" s="85"/>
      <c r="X28" s="85"/>
      <c r="Y28" s="85"/>
      <c r="Z28" s="85"/>
      <c r="AA28" s="85"/>
      <c r="AB28" s="85"/>
      <c r="AC28" s="85"/>
    </row>
    <row r="29" spans="1:29" s="71" customFormat="1" ht="11.1" customHeight="1">
      <c r="A29" s="69">
        <f>IF(B29&lt;&gt;"",COUNTA($B$20:B29),"")</f>
        <v>10</v>
      </c>
      <c r="B29" s="78" t="s">
        <v>78</v>
      </c>
      <c r="C29" s="161" t="s">
        <v>8</v>
      </c>
      <c r="D29" s="161" t="s">
        <v>8</v>
      </c>
      <c r="E29" s="161" t="s">
        <v>8</v>
      </c>
      <c r="F29" s="161" t="s">
        <v>8</v>
      </c>
      <c r="G29" s="161" t="s">
        <v>8</v>
      </c>
      <c r="H29" s="161" t="s">
        <v>8</v>
      </c>
      <c r="I29" s="161" t="s">
        <v>8</v>
      </c>
      <c r="J29" s="161" t="s">
        <v>8</v>
      </c>
      <c r="K29" s="161" t="s">
        <v>8</v>
      </c>
      <c r="L29" s="161" t="s">
        <v>8</v>
      </c>
      <c r="M29" s="161" t="s">
        <v>8</v>
      </c>
      <c r="N29" s="161" t="s">
        <v>8</v>
      </c>
      <c r="O29" s="85"/>
      <c r="P29" s="85"/>
      <c r="Q29" s="85"/>
      <c r="R29" s="85"/>
      <c r="S29" s="85"/>
      <c r="T29" s="85"/>
      <c r="U29" s="85"/>
      <c r="V29" s="85"/>
      <c r="W29" s="85"/>
      <c r="X29" s="85"/>
      <c r="Y29" s="85"/>
      <c r="Z29" s="85"/>
      <c r="AA29" s="85"/>
      <c r="AB29" s="85"/>
      <c r="AC29" s="85"/>
    </row>
    <row r="30" spans="1:29" s="71" customFormat="1" ht="11.1" customHeight="1">
      <c r="A30" s="69">
        <f>IF(B30&lt;&gt;"",COUNTA($B$20:B30),"")</f>
        <v>11</v>
      </c>
      <c r="B30" s="78" t="s">
        <v>79</v>
      </c>
      <c r="C30" s="161">
        <v>1232</v>
      </c>
      <c r="D30" s="161" t="s">
        <v>8</v>
      </c>
      <c r="E30" s="161">
        <v>403</v>
      </c>
      <c r="F30" s="161" t="s">
        <v>8</v>
      </c>
      <c r="G30" s="161">
        <v>1</v>
      </c>
      <c r="H30" s="161">
        <v>47</v>
      </c>
      <c r="I30" s="161" t="s">
        <v>8</v>
      </c>
      <c r="J30" s="161">
        <v>47</v>
      </c>
      <c r="K30" s="161" t="s">
        <v>8</v>
      </c>
      <c r="L30" s="161">
        <v>781</v>
      </c>
      <c r="M30" s="161" t="s">
        <v>8</v>
      </c>
      <c r="N30" s="161" t="s">
        <v>8</v>
      </c>
      <c r="O30" s="85"/>
      <c r="P30" s="85"/>
      <c r="Q30" s="85"/>
      <c r="R30" s="85"/>
      <c r="S30" s="85"/>
      <c r="T30" s="85"/>
      <c r="U30" s="85"/>
      <c r="V30" s="85"/>
      <c r="W30" s="85"/>
      <c r="X30" s="85"/>
      <c r="Y30" s="85"/>
      <c r="Z30" s="85"/>
      <c r="AA30" s="85"/>
      <c r="AB30" s="85"/>
      <c r="AC30" s="85"/>
    </row>
    <row r="31" spans="1:29" s="71" customFormat="1" ht="11.1" customHeight="1">
      <c r="A31" s="69">
        <f>IF(B31&lt;&gt;"",COUNTA($B$20:B31),"")</f>
        <v>12</v>
      </c>
      <c r="B31" s="78" t="s">
        <v>74</v>
      </c>
      <c r="C31" s="161">
        <v>131</v>
      </c>
      <c r="D31" s="161" t="s">
        <v>8</v>
      </c>
      <c r="E31" s="161" t="s">
        <v>8</v>
      </c>
      <c r="F31" s="161" t="s">
        <v>8</v>
      </c>
      <c r="G31" s="161" t="s">
        <v>8</v>
      </c>
      <c r="H31" s="161">
        <v>41</v>
      </c>
      <c r="I31" s="161" t="s">
        <v>8</v>
      </c>
      <c r="J31" s="161">
        <v>41</v>
      </c>
      <c r="K31" s="161" t="s">
        <v>8</v>
      </c>
      <c r="L31" s="161">
        <v>91</v>
      </c>
      <c r="M31" s="161" t="s">
        <v>8</v>
      </c>
      <c r="N31" s="161" t="s">
        <v>8</v>
      </c>
      <c r="O31" s="85"/>
      <c r="P31" s="85"/>
      <c r="Q31" s="85"/>
      <c r="R31" s="85"/>
      <c r="S31" s="85"/>
      <c r="T31" s="85"/>
      <c r="U31" s="85"/>
      <c r="V31" s="85"/>
      <c r="W31" s="85"/>
      <c r="X31" s="85"/>
      <c r="Y31" s="85"/>
      <c r="Z31" s="85"/>
      <c r="AA31" s="85"/>
      <c r="AB31" s="85"/>
      <c r="AC31" s="85"/>
    </row>
    <row r="32" spans="1:29" s="71" customFormat="1" ht="19.149999999999999" customHeight="1">
      <c r="A32" s="70">
        <f>IF(B32&lt;&gt;"",COUNTA($B$20:B32),"")</f>
        <v>13</v>
      </c>
      <c r="B32" s="80" t="s">
        <v>80</v>
      </c>
      <c r="C32" s="162">
        <v>28881</v>
      </c>
      <c r="D32" s="162">
        <v>480</v>
      </c>
      <c r="E32" s="162">
        <v>814</v>
      </c>
      <c r="F32" s="162">
        <v>8066</v>
      </c>
      <c r="G32" s="162">
        <v>812</v>
      </c>
      <c r="H32" s="162">
        <v>450</v>
      </c>
      <c r="I32" s="162">
        <v>30</v>
      </c>
      <c r="J32" s="162">
        <v>419</v>
      </c>
      <c r="K32" s="162">
        <v>11</v>
      </c>
      <c r="L32" s="162">
        <v>5438</v>
      </c>
      <c r="M32" s="162">
        <v>12809</v>
      </c>
      <c r="N32" s="162" t="s">
        <v>8</v>
      </c>
      <c r="O32" s="85"/>
      <c r="P32" s="85"/>
      <c r="Q32" s="85"/>
      <c r="R32" s="85"/>
      <c r="S32" s="85"/>
      <c r="T32" s="85"/>
      <c r="U32" s="85"/>
      <c r="V32" s="85"/>
      <c r="W32" s="85"/>
      <c r="X32" s="85"/>
      <c r="Y32" s="85"/>
      <c r="Z32" s="85"/>
      <c r="AA32" s="85"/>
      <c r="AB32" s="85"/>
      <c r="AC32" s="85"/>
    </row>
    <row r="33" spans="1:29" s="71" customFormat="1" ht="19.149999999999999" customHeight="1">
      <c r="A33" s="70">
        <f>IF(B33&lt;&gt;"",COUNTA($B$20:B33),"")</f>
        <v>14</v>
      </c>
      <c r="B33" s="80" t="s">
        <v>81</v>
      </c>
      <c r="C33" s="162">
        <v>247707</v>
      </c>
      <c r="D33" s="162">
        <v>21935</v>
      </c>
      <c r="E33" s="162">
        <v>10241</v>
      </c>
      <c r="F33" s="162">
        <v>28378</v>
      </c>
      <c r="G33" s="162">
        <v>5139</v>
      </c>
      <c r="H33" s="162">
        <v>205331</v>
      </c>
      <c r="I33" s="162">
        <v>116069</v>
      </c>
      <c r="J33" s="162">
        <v>89262</v>
      </c>
      <c r="K33" s="162">
        <v>5875</v>
      </c>
      <c r="L33" s="162">
        <v>26637</v>
      </c>
      <c r="M33" s="162">
        <v>16098</v>
      </c>
      <c r="N33" s="162">
        <v>-71926</v>
      </c>
      <c r="O33" s="85"/>
      <c r="P33" s="85"/>
      <c r="Q33" s="85"/>
      <c r="R33" s="85"/>
      <c r="S33" s="85"/>
      <c r="T33" s="85"/>
      <c r="U33" s="85"/>
      <c r="V33" s="85"/>
      <c r="W33" s="85"/>
      <c r="X33" s="85"/>
      <c r="Y33" s="85"/>
      <c r="Z33" s="85"/>
      <c r="AA33" s="85"/>
      <c r="AB33" s="85"/>
      <c r="AC33" s="85"/>
    </row>
    <row r="34" spans="1:29" s="71" customFormat="1" ht="11.1" customHeight="1">
      <c r="A34" s="69">
        <f>IF(B34&lt;&gt;"",COUNTA($B$20:B34),"")</f>
        <v>15</v>
      </c>
      <c r="B34" s="78" t="s">
        <v>82</v>
      </c>
      <c r="C34" s="161" t="s">
        <v>8</v>
      </c>
      <c r="D34" s="161" t="s">
        <v>8</v>
      </c>
      <c r="E34" s="161" t="s">
        <v>8</v>
      </c>
      <c r="F34" s="161" t="s">
        <v>8</v>
      </c>
      <c r="G34" s="161" t="s">
        <v>8</v>
      </c>
      <c r="H34" s="161" t="s">
        <v>8</v>
      </c>
      <c r="I34" s="161" t="s">
        <v>8</v>
      </c>
      <c r="J34" s="161" t="s">
        <v>8</v>
      </c>
      <c r="K34" s="161" t="s">
        <v>8</v>
      </c>
      <c r="L34" s="161" t="s">
        <v>8</v>
      </c>
      <c r="M34" s="161" t="s">
        <v>8</v>
      </c>
      <c r="N34" s="161" t="s">
        <v>8</v>
      </c>
      <c r="O34" s="85"/>
      <c r="P34" s="85"/>
      <c r="Q34" s="85"/>
      <c r="R34" s="85"/>
      <c r="S34" s="85"/>
      <c r="T34" s="85"/>
      <c r="U34" s="85"/>
      <c r="V34" s="85"/>
      <c r="W34" s="85"/>
      <c r="X34" s="85"/>
      <c r="Y34" s="85"/>
      <c r="Z34" s="85"/>
      <c r="AA34" s="85"/>
      <c r="AB34" s="85"/>
      <c r="AC34" s="85"/>
    </row>
    <row r="35" spans="1:29" s="71" customFormat="1" ht="11.1" customHeight="1">
      <c r="A35" s="69">
        <f>IF(B35&lt;&gt;"",COUNTA($B$20:B35),"")</f>
        <v>16</v>
      </c>
      <c r="B35" s="78" t="s">
        <v>83</v>
      </c>
      <c r="C35" s="161" t="s">
        <v>8</v>
      </c>
      <c r="D35" s="161" t="s">
        <v>8</v>
      </c>
      <c r="E35" s="161" t="s">
        <v>8</v>
      </c>
      <c r="F35" s="161" t="s">
        <v>8</v>
      </c>
      <c r="G35" s="161" t="s">
        <v>8</v>
      </c>
      <c r="H35" s="161" t="s">
        <v>8</v>
      </c>
      <c r="I35" s="161" t="s">
        <v>8</v>
      </c>
      <c r="J35" s="161" t="s">
        <v>8</v>
      </c>
      <c r="K35" s="161" t="s">
        <v>8</v>
      </c>
      <c r="L35" s="161" t="s">
        <v>8</v>
      </c>
      <c r="M35" s="161" t="s">
        <v>8</v>
      </c>
      <c r="N35" s="161" t="s">
        <v>8</v>
      </c>
      <c r="O35" s="85"/>
      <c r="P35" s="85"/>
      <c r="Q35" s="85"/>
      <c r="R35" s="85"/>
      <c r="S35" s="85"/>
      <c r="T35" s="85"/>
      <c r="U35" s="85"/>
      <c r="V35" s="85"/>
      <c r="W35" s="85"/>
      <c r="X35" s="85"/>
      <c r="Y35" s="85"/>
      <c r="Z35" s="85"/>
      <c r="AA35" s="85"/>
      <c r="AB35" s="85"/>
      <c r="AC35" s="85"/>
    </row>
    <row r="36" spans="1:29" s="71" customFormat="1" ht="11.1" customHeight="1">
      <c r="A36" s="69">
        <f>IF(B36&lt;&gt;"",COUNTA($B$20:B36),"")</f>
        <v>17</v>
      </c>
      <c r="B36" s="78" t="s">
        <v>99</v>
      </c>
      <c r="C36" s="161" t="s">
        <v>8</v>
      </c>
      <c r="D36" s="161" t="s">
        <v>8</v>
      </c>
      <c r="E36" s="161" t="s">
        <v>8</v>
      </c>
      <c r="F36" s="161" t="s">
        <v>8</v>
      </c>
      <c r="G36" s="161" t="s">
        <v>8</v>
      </c>
      <c r="H36" s="161" t="s">
        <v>8</v>
      </c>
      <c r="I36" s="161" t="s">
        <v>8</v>
      </c>
      <c r="J36" s="161" t="s">
        <v>8</v>
      </c>
      <c r="K36" s="161" t="s">
        <v>8</v>
      </c>
      <c r="L36" s="161" t="s">
        <v>8</v>
      </c>
      <c r="M36" s="161" t="s">
        <v>8</v>
      </c>
      <c r="N36" s="161" t="s">
        <v>8</v>
      </c>
      <c r="O36" s="85"/>
      <c r="P36" s="85"/>
      <c r="Q36" s="85"/>
      <c r="R36" s="85"/>
      <c r="S36" s="85"/>
      <c r="T36" s="85"/>
      <c r="U36" s="85"/>
      <c r="V36" s="85"/>
      <c r="W36" s="85"/>
      <c r="X36" s="85"/>
      <c r="Y36" s="85"/>
      <c r="Z36" s="85"/>
      <c r="AA36" s="85"/>
      <c r="AB36" s="85"/>
      <c r="AC36" s="85"/>
    </row>
    <row r="37" spans="1:29" s="71" customFormat="1" ht="11.1" customHeight="1">
      <c r="A37" s="69">
        <f>IF(B37&lt;&gt;"",COUNTA($B$20:B37),"")</f>
        <v>18</v>
      </c>
      <c r="B37" s="78" t="s">
        <v>100</v>
      </c>
      <c r="C37" s="161" t="s">
        <v>8</v>
      </c>
      <c r="D37" s="161" t="s">
        <v>8</v>
      </c>
      <c r="E37" s="161" t="s">
        <v>8</v>
      </c>
      <c r="F37" s="161" t="s">
        <v>8</v>
      </c>
      <c r="G37" s="161" t="s">
        <v>8</v>
      </c>
      <c r="H37" s="161" t="s">
        <v>8</v>
      </c>
      <c r="I37" s="161" t="s">
        <v>8</v>
      </c>
      <c r="J37" s="161" t="s">
        <v>8</v>
      </c>
      <c r="K37" s="161" t="s">
        <v>8</v>
      </c>
      <c r="L37" s="161" t="s">
        <v>8</v>
      </c>
      <c r="M37" s="161" t="s">
        <v>8</v>
      </c>
      <c r="N37" s="161" t="s">
        <v>8</v>
      </c>
      <c r="O37" s="85"/>
      <c r="P37" s="85"/>
      <c r="Q37" s="85"/>
      <c r="R37" s="85"/>
      <c r="S37" s="85"/>
      <c r="T37" s="85"/>
      <c r="U37" s="85"/>
      <c r="V37" s="85"/>
      <c r="W37" s="85"/>
      <c r="X37" s="85"/>
      <c r="Y37" s="85"/>
      <c r="Z37" s="85"/>
      <c r="AA37" s="85"/>
      <c r="AB37" s="85"/>
      <c r="AC37" s="85"/>
    </row>
    <row r="38" spans="1:29" s="71" customFormat="1" ht="11.1" customHeight="1">
      <c r="A38" s="69">
        <f>IF(B38&lt;&gt;"",COUNTA($B$20:B38),"")</f>
        <v>19</v>
      </c>
      <c r="B38" s="78" t="s">
        <v>27</v>
      </c>
      <c r="C38" s="161">
        <v>34770</v>
      </c>
      <c r="D38" s="161" t="s">
        <v>8</v>
      </c>
      <c r="E38" s="161" t="s">
        <v>8</v>
      </c>
      <c r="F38" s="161" t="s">
        <v>8</v>
      </c>
      <c r="G38" s="161" t="s">
        <v>8</v>
      </c>
      <c r="H38" s="161" t="s">
        <v>8</v>
      </c>
      <c r="I38" s="161" t="s">
        <v>8</v>
      </c>
      <c r="J38" s="161" t="s">
        <v>8</v>
      </c>
      <c r="K38" s="161" t="s">
        <v>8</v>
      </c>
      <c r="L38" s="161" t="s">
        <v>8</v>
      </c>
      <c r="M38" s="161" t="s">
        <v>8</v>
      </c>
      <c r="N38" s="161">
        <v>34770</v>
      </c>
      <c r="O38" s="85"/>
      <c r="P38" s="85"/>
      <c r="Q38" s="85"/>
      <c r="R38" s="85"/>
      <c r="S38" s="85"/>
      <c r="T38" s="85"/>
      <c r="U38" s="85"/>
      <c r="V38" s="85"/>
      <c r="W38" s="85"/>
      <c r="X38" s="85"/>
      <c r="Y38" s="85"/>
      <c r="Z38" s="85"/>
      <c r="AA38" s="85"/>
      <c r="AB38" s="85"/>
      <c r="AC38" s="85"/>
    </row>
    <row r="39" spans="1:29" s="71" customFormat="1" ht="21.6" customHeight="1">
      <c r="A39" s="69">
        <f>IF(B39&lt;&gt;"",COUNTA($B$20:B39),"")</f>
        <v>20</v>
      </c>
      <c r="B39" s="79" t="s">
        <v>84</v>
      </c>
      <c r="C39" s="161">
        <v>24699</v>
      </c>
      <c r="D39" s="161" t="s">
        <v>8</v>
      </c>
      <c r="E39" s="161" t="s">
        <v>8</v>
      </c>
      <c r="F39" s="161" t="s">
        <v>8</v>
      </c>
      <c r="G39" s="161" t="s">
        <v>8</v>
      </c>
      <c r="H39" s="161" t="s">
        <v>8</v>
      </c>
      <c r="I39" s="161" t="s">
        <v>8</v>
      </c>
      <c r="J39" s="161" t="s">
        <v>8</v>
      </c>
      <c r="K39" s="161" t="s">
        <v>8</v>
      </c>
      <c r="L39" s="161" t="s">
        <v>8</v>
      </c>
      <c r="M39" s="161" t="s">
        <v>8</v>
      </c>
      <c r="N39" s="161">
        <v>24699</v>
      </c>
      <c r="O39" s="85"/>
      <c r="P39" s="85"/>
      <c r="Q39" s="85"/>
      <c r="R39" s="85"/>
      <c r="S39" s="85"/>
      <c r="T39" s="85"/>
      <c r="U39" s="85"/>
      <c r="V39" s="85"/>
      <c r="W39" s="85"/>
      <c r="X39" s="85"/>
      <c r="Y39" s="85"/>
      <c r="Z39" s="85"/>
      <c r="AA39" s="85"/>
      <c r="AB39" s="85"/>
      <c r="AC39" s="85"/>
    </row>
    <row r="40" spans="1:29" s="71" customFormat="1" ht="21.6" customHeight="1">
      <c r="A40" s="69">
        <f>IF(B40&lt;&gt;"",COUNTA($B$20:B40),"")</f>
        <v>21</v>
      </c>
      <c r="B40" s="79" t="s">
        <v>85</v>
      </c>
      <c r="C40" s="161">
        <v>100289</v>
      </c>
      <c r="D40" s="161" t="s">
        <v>8</v>
      </c>
      <c r="E40" s="161">
        <v>26</v>
      </c>
      <c r="F40" s="161">
        <v>478</v>
      </c>
      <c r="G40" s="161">
        <v>393</v>
      </c>
      <c r="H40" s="161">
        <v>96957</v>
      </c>
      <c r="I40" s="161">
        <v>45887</v>
      </c>
      <c r="J40" s="161">
        <v>51070</v>
      </c>
      <c r="K40" s="161">
        <v>443</v>
      </c>
      <c r="L40" s="161">
        <v>1404</v>
      </c>
      <c r="M40" s="161">
        <v>588</v>
      </c>
      <c r="N40" s="161" t="s">
        <v>8</v>
      </c>
      <c r="O40" s="85"/>
      <c r="P40" s="85"/>
      <c r="Q40" s="85"/>
      <c r="R40" s="85"/>
      <c r="S40" s="85"/>
      <c r="T40" s="85"/>
      <c r="U40" s="85"/>
      <c r="V40" s="85"/>
      <c r="W40" s="85"/>
      <c r="X40" s="85"/>
      <c r="Y40" s="85"/>
      <c r="Z40" s="85"/>
      <c r="AA40" s="85"/>
      <c r="AB40" s="85"/>
      <c r="AC40" s="85"/>
    </row>
    <row r="41" spans="1:29" s="71" customFormat="1" ht="21.6" customHeight="1">
      <c r="A41" s="69">
        <f>IF(B41&lt;&gt;"",COUNTA($B$20:B41),"")</f>
        <v>22</v>
      </c>
      <c r="B41" s="79" t="s">
        <v>86</v>
      </c>
      <c r="C41" s="161">
        <v>13471</v>
      </c>
      <c r="D41" s="161" t="s">
        <v>8</v>
      </c>
      <c r="E41" s="161" t="s">
        <v>8</v>
      </c>
      <c r="F41" s="161" t="s">
        <v>8</v>
      </c>
      <c r="G41" s="161">
        <v>68</v>
      </c>
      <c r="H41" s="161">
        <v>13402</v>
      </c>
      <c r="I41" s="161">
        <v>13294</v>
      </c>
      <c r="J41" s="161">
        <v>108</v>
      </c>
      <c r="K41" s="161" t="s">
        <v>8</v>
      </c>
      <c r="L41" s="161" t="s">
        <v>8</v>
      </c>
      <c r="M41" s="161" t="s">
        <v>8</v>
      </c>
      <c r="N41" s="161" t="s">
        <v>8</v>
      </c>
      <c r="O41" s="85"/>
      <c r="P41" s="85"/>
      <c r="Q41" s="85"/>
      <c r="R41" s="85"/>
      <c r="S41" s="85"/>
      <c r="T41" s="85"/>
      <c r="U41" s="85"/>
      <c r="V41" s="85"/>
      <c r="W41" s="85"/>
      <c r="X41" s="85"/>
      <c r="Y41" s="85"/>
      <c r="Z41" s="85"/>
      <c r="AA41" s="85"/>
      <c r="AB41" s="85"/>
      <c r="AC41" s="85"/>
    </row>
    <row r="42" spans="1:29" s="71" customFormat="1" ht="11.1" customHeight="1">
      <c r="A42" s="69">
        <f>IF(B42&lt;&gt;"",COUNTA($B$20:B42),"")</f>
        <v>23</v>
      </c>
      <c r="B42" s="78" t="s">
        <v>87</v>
      </c>
      <c r="C42" s="161">
        <v>5883</v>
      </c>
      <c r="D42" s="161">
        <v>1</v>
      </c>
      <c r="E42" s="161">
        <v>2142</v>
      </c>
      <c r="F42" s="161">
        <v>347</v>
      </c>
      <c r="G42" s="161">
        <v>759</v>
      </c>
      <c r="H42" s="161">
        <v>1</v>
      </c>
      <c r="I42" s="161">
        <v>1</v>
      </c>
      <c r="J42" s="161" t="s">
        <v>8</v>
      </c>
      <c r="K42" s="161">
        <v>69</v>
      </c>
      <c r="L42" s="161">
        <v>2432</v>
      </c>
      <c r="M42" s="161">
        <v>134</v>
      </c>
      <c r="N42" s="161" t="s">
        <v>8</v>
      </c>
      <c r="O42" s="85"/>
      <c r="P42" s="85"/>
      <c r="Q42" s="85"/>
      <c r="R42" s="85"/>
      <c r="S42" s="85"/>
      <c r="T42" s="85"/>
      <c r="U42" s="85"/>
      <c r="V42" s="85"/>
      <c r="W42" s="85"/>
      <c r="X42" s="85"/>
      <c r="Y42" s="85"/>
      <c r="Z42" s="85"/>
      <c r="AA42" s="85"/>
      <c r="AB42" s="85"/>
      <c r="AC42" s="85"/>
    </row>
    <row r="43" spans="1:29" s="71" customFormat="1" ht="11.1" customHeight="1">
      <c r="A43" s="69">
        <f>IF(B43&lt;&gt;"",COUNTA($B$20:B43),"")</f>
        <v>24</v>
      </c>
      <c r="B43" s="78" t="s">
        <v>88</v>
      </c>
      <c r="C43" s="161">
        <v>149395</v>
      </c>
      <c r="D43" s="161">
        <v>4566</v>
      </c>
      <c r="E43" s="161">
        <v>6561</v>
      </c>
      <c r="F43" s="161">
        <v>3407</v>
      </c>
      <c r="G43" s="161">
        <v>156</v>
      </c>
      <c r="H43" s="161">
        <v>61375</v>
      </c>
      <c r="I43" s="161">
        <v>35556</v>
      </c>
      <c r="J43" s="161">
        <v>25819</v>
      </c>
      <c r="K43" s="161">
        <v>448</v>
      </c>
      <c r="L43" s="161">
        <v>296</v>
      </c>
      <c r="M43" s="161">
        <v>174</v>
      </c>
      <c r="N43" s="161">
        <v>72410</v>
      </c>
      <c r="O43" s="85"/>
      <c r="P43" s="85"/>
      <c r="Q43" s="85"/>
      <c r="R43" s="85"/>
      <c r="S43" s="85"/>
      <c r="T43" s="85"/>
      <c r="U43" s="85"/>
      <c r="V43" s="85"/>
      <c r="W43" s="85"/>
      <c r="X43" s="85"/>
      <c r="Y43" s="85"/>
      <c r="Z43" s="85"/>
      <c r="AA43" s="85"/>
      <c r="AB43" s="85"/>
      <c r="AC43" s="85"/>
    </row>
    <row r="44" spans="1:29" s="71" customFormat="1" ht="11.1" customHeight="1">
      <c r="A44" s="69">
        <f>IF(B44&lt;&gt;"",COUNTA($B$20:B44),"")</f>
        <v>25</v>
      </c>
      <c r="B44" s="78" t="s">
        <v>74</v>
      </c>
      <c r="C44" s="161">
        <v>100440</v>
      </c>
      <c r="D44" s="161">
        <v>37</v>
      </c>
      <c r="E44" s="161">
        <v>17</v>
      </c>
      <c r="F44" s="161">
        <v>3184</v>
      </c>
      <c r="G44" s="161" t="s">
        <v>8</v>
      </c>
      <c r="H44" s="161">
        <v>24581</v>
      </c>
      <c r="I44" s="161">
        <v>1</v>
      </c>
      <c r="J44" s="161">
        <v>24581</v>
      </c>
      <c r="K44" s="161" t="s">
        <v>8</v>
      </c>
      <c r="L44" s="161">
        <v>159</v>
      </c>
      <c r="M44" s="161">
        <v>51</v>
      </c>
      <c r="N44" s="161">
        <v>72409</v>
      </c>
      <c r="O44" s="85"/>
      <c r="P44" s="85"/>
      <c r="Q44" s="85"/>
      <c r="R44" s="85"/>
      <c r="S44" s="85"/>
      <c r="T44" s="85"/>
      <c r="U44" s="85"/>
      <c r="V44" s="85"/>
      <c r="W44" s="85"/>
      <c r="X44" s="85"/>
      <c r="Y44" s="85"/>
      <c r="Z44" s="85"/>
      <c r="AA44" s="85"/>
      <c r="AB44" s="85"/>
      <c r="AC44" s="85"/>
    </row>
    <row r="45" spans="1:29" s="71" customFormat="1" ht="19.149999999999999" customHeight="1">
      <c r="A45" s="70">
        <f>IF(B45&lt;&gt;"",COUNTA($B$20:B45),"")</f>
        <v>26</v>
      </c>
      <c r="B45" s="80" t="s">
        <v>89</v>
      </c>
      <c r="C45" s="162">
        <v>228067</v>
      </c>
      <c r="D45" s="162">
        <v>4529</v>
      </c>
      <c r="E45" s="162">
        <v>8711</v>
      </c>
      <c r="F45" s="162">
        <v>1048</v>
      </c>
      <c r="G45" s="162">
        <v>1375</v>
      </c>
      <c r="H45" s="162">
        <v>147154</v>
      </c>
      <c r="I45" s="162">
        <v>94738</v>
      </c>
      <c r="J45" s="162">
        <v>52417</v>
      </c>
      <c r="K45" s="162">
        <v>960</v>
      </c>
      <c r="L45" s="162">
        <v>3972</v>
      </c>
      <c r="M45" s="162">
        <v>845</v>
      </c>
      <c r="N45" s="162">
        <v>59471</v>
      </c>
      <c r="O45" s="85"/>
      <c r="P45" s="85"/>
      <c r="Q45" s="85"/>
      <c r="R45" s="85"/>
      <c r="S45" s="85"/>
      <c r="T45" s="85"/>
      <c r="U45" s="85"/>
      <c r="V45" s="85"/>
      <c r="W45" s="85"/>
      <c r="X45" s="85"/>
      <c r="Y45" s="85"/>
      <c r="Z45" s="85"/>
      <c r="AA45" s="85"/>
      <c r="AB45" s="85"/>
      <c r="AC45" s="85"/>
    </row>
    <row r="46" spans="1:29" s="87" customFormat="1" ht="11.1" customHeight="1">
      <c r="A46" s="69">
        <f>IF(B46&lt;&gt;"",COUNTA($B$20:B46),"")</f>
        <v>27</v>
      </c>
      <c r="B46" s="78" t="s">
        <v>90</v>
      </c>
      <c r="C46" s="161">
        <v>15365</v>
      </c>
      <c r="D46" s="161" t="s">
        <v>8</v>
      </c>
      <c r="E46" s="161">
        <v>685</v>
      </c>
      <c r="F46" s="161">
        <v>2377</v>
      </c>
      <c r="G46" s="161">
        <v>575</v>
      </c>
      <c r="H46" s="161">
        <v>249</v>
      </c>
      <c r="I46" s="161">
        <v>6</v>
      </c>
      <c r="J46" s="161">
        <v>243</v>
      </c>
      <c r="K46" s="161" t="s">
        <v>8</v>
      </c>
      <c r="L46" s="161">
        <v>1351</v>
      </c>
      <c r="M46" s="161">
        <v>4605</v>
      </c>
      <c r="N46" s="161">
        <v>5523</v>
      </c>
      <c r="O46" s="86"/>
      <c r="P46" s="86"/>
      <c r="Q46" s="86"/>
      <c r="R46" s="86"/>
      <c r="S46" s="86"/>
      <c r="T46" s="86"/>
      <c r="U46" s="86"/>
      <c r="V46" s="86"/>
      <c r="W46" s="86"/>
      <c r="X46" s="86"/>
      <c r="Y46" s="86"/>
      <c r="Z46" s="86"/>
      <c r="AA46" s="86"/>
      <c r="AB46" s="86"/>
      <c r="AC46" s="86"/>
    </row>
    <row r="47" spans="1:29" s="87" customFormat="1" ht="11.1" customHeight="1">
      <c r="A47" s="69">
        <f>IF(B47&lt;&gt;"",COUNTA($B$20:B47),"")</f>
        <v>28</v>
      </c>
      <c r="B47" s="78" t="s">
        <v>91</v>
      </c>
      <c r="C47" s="161" t="s">
        <v>8</v>
      </c>
      <c r="D47" s="161" t="s">
        <v>8</v>
      </c>
      <c r="E47" s="161" t="s">
        <v>8</v>
      </c>
      <c r="F47" s="161" t="s">
        <v>8</v>
      </c>
      <c r="G47" s="161" t="s">
        <v>8</v>
      </c>
      <c r="H47" s="161" t="s">
        <v>8</v>
      </c>
      <c r="I47" s="161" t="s">
        <v>8</v>
      </c>
      <c r="J47" s="161" t="s">
        <v>8</v>
      </c>
      <c r="K47" s="161" t="s">
        <v>8</v>
      </c>
      <c r="L47" s="161" t="s">
        <v>8</v>
      </c>
      <c r="M47" s="161" t="s">
        <v>8</v>
      </c>
      <c r="N47" s="161" t="s">
        <v>8</v>
      </c>
      <c r="O47" s="86"/>
      <c r="P47" s="86"/>
      <c r="Q47" s="86"/>
      <c r="R47" s="86"/>
      <c r="S47" s="86"/>
      <c r="T47" s="86"/>
      <c r="U47" s="86"/>
      <c r="V47" s="86"/>
      <c r="W47" s="86"/>
      <c r="X47" s="86"/>
      <c r="Y47" s="86"/>
      <c r="Z47" s="86"/>
      <c r="AA47" s="86"/>
      <c r="AB47" s="86"/>
      <c r="AC47" s="86"/>
    </row>
    <row r="48" spans="1:29" s="87" customFormat="1" ht="11.1" customHeight="1">
      <c r="A48" s="69">
        <f>IF(B48&lt;&gt;"",COUNTA($B$20:B48),"")</f>
        <v>29</v>
      </c>
      <c r="B48" s="78" t="s">
        <v>92</v>
      </c>
      <c r="C48" s="161">
        <v>8523</v>
      </c>
      <c r="D48" s="161">
        <v>9</v>
      </c>
      <c r="E48" s="161" t="s">
        <v>8</v>
      </c>
      <c r="F48" s="161">
        <v>9</v>
      </c>
      <c r="G48" s="161" t="s">
        <v>8</v>
      </c>
      <c r="H48" s="161">
        <v>45</v>
      </c>
      <c r="I48" s="161" t="s">
        <v>8</v>
      </c>
      <c r="J48" s="161">
        <v>45</v>
      </c>
      <c r="K48" s="161" t="s">
        <v>8</v>
      </c>
      <c r="L48" s="161">
        <v>119</v>
      </c>
      <c r="M48" s="161">
        <v>8342</v>
      </c>
      <c r="N48" s="161" t="s">
        <v>8</v>
      </c>
      <c r="O48" s="86"/>
      <c r="P48" s="86"/>
      <c r="Q48" s="86"/>
      <c r="R48" s="86"/>
      <c r="S48" s="86"/>
      <c r="T48" s="86"/>
      <c r="U48" s="86"/>
      <c r="V48" s="86"/>
      <c r="W48" s="86"/>
      <c r="X48" s="86"/>
      <c r="Y48" s="86"/>
      <c r="Z48" s="86"/>
      <c r="AA48" s="86"/>
      <c r="AB48" s="86"/>
      <c r="AC48" s="86"/>
    </row>
    <row r="49" spans="1:29" s="87" customFormat="1" ht="11.1" customHeight="1">
      <c r="A49" s="69">
        <f>IF(B49&lt;&gt;"",COUNTA($B$20:B49),"")</f>
        <v>30</v>
      </c>
      <c r="B49" s="78" t="s">
        <v>74</v>
      </c>
      <c r="C49" s="161">
        <v>131</v>
      </c>
      <c r="D49" s="161" t="s">
        <v>8</v>
      </c>
      <c r="E49" s="161" t="s">
        <v>8</v>
      </c>
      <c r="F49" s="161" t="s">
        <v>8</v>
      </c>
      <c r="G49" s="161" t="s">
        <v>8</v>
      </c>
      <c r="H49" s="161">
        <v>41</v>
      </c>
      <c r="I49" s="161" t="s">
        <v>8</v>
      </c>
      <c r="J49" s="161">
        <v>41</v>
      </c>
      <c r="K49" s="161" t="s">
        <v>8</v>
      </c>
      <c r="L49" s="161">
        <v>91</v>
      </c>
      <c r="M49" s="161" t="s">
        <v>8</v>
      </c>
      <c r="N49" s="161" t="s">
        <v>8</v>
      </c>
      <c r="O49" s="86"/>
      <c r="P49" s="86"/>
      <c r="Q49" s="86"/>
      <c r="R49" s="86"/>
      <c r="S49" s="86"/>
      <c r="T49" s="86"/>
      <c r="U49" s="86"/>
      <c r="V49" s="86"/>
      <c r="W49" s="86"/>
      <c r="X49" s="86"/>
      <c r="Y49" s="86"/>
      <c r="Z49" s="86"/>
      <c r="AA49" s="86"/>
      <c r="AB49" s="86"/>
      <c r="AC49" s="86"/>
    </row>
    <row r="50" spans="1:29" s="71" customFormat="1" ht="19.149999999999999" customHeight="1">
      <c r="A50" s="70">
        <f>IF(B50&lt;&gt;"",COUNTA($B$20:B50),"")</f>
        <v>31</v>
      </c>
      <c r="B50" s="80" t="s">
        <v>93</v>
      </c>
      <c r="C50" s="162">
        <v>23757</v>
      </c>
      <c r="D50" s="162">
        <v>9</v>
      </c>
      <c r="E50" s="162">
        <v>685</v>
      </c>
      <c r="F50" s="162">
        <v>2386</v>
      </c>
      <c r="G50" s="162">
        <v>575</v>
      </c>
      <c r="H50" s="162">
        <v>254</v>
      </c>
      <c r="I50" s="162">
        <v>6</v>
      </c>
      <c r="J50" s="162">
        <v>248</v>
      </c>
      <c r="K50" s="162" t="s">
        <v>8</v>
      </c>
      <c r="L50" s="162">
        <v>1378</v>
      </c>
      <c r="M50" s="162">
        <v>12947</v>
      </c>
      <c r="N50" s="162">
        <v>5523</v>
      </c>
      <c r="O50" s="85"/>
      <c r="P50" s="85"/>
      <c r="Q50" s="85"/>
      <c r="R50" s="85"/>
      <c r="S50" s="85"/>
      <c r="T50" s="85"/>
      <c r="U50" s="85"/>
      <c r="V50" s="85"/>
      <c r="W50" s="85"/>
      <c r="X50" s="85"/>
      <c r="Y50" s="85"/>
      <c r="Z50" s="85"/>
      <c r="AA50" s="85"/>
      <c r="AB50" s="85"/>
      <c r="AC50" s="85"/>
    </row>
    <row r="51" spans="1:29" s="71" customFormat="1" ht="19.149999999999999" customHeight="1">
      <c r="A51" s="70">
        <f>IF(B51&lt;&gt;"",COUNTA($B$20:B51),"")</f>
        <v>32</v>
      </c>
      <c r="B51" s="80" t="s">
        <v>94</v>
      </c>
      <c r="C51" s="162">
        <v>251824</v>
      </c>
      <c r="D51" s="162">
        <v>4538</v>
      </c>
      <c r="E51" s="162">
        <v>9397</v>
      </c>
      <c r="F51" s="162">
        <v>3434</v>
      </c>
      <c r="G51" s="162">
        <v>1950</v>
      </c>
      <c r="H51" s="162">
        <v>147408</v>
      </c>
      <c r="I51" s="162">
        <v>94744</v>
      </c>
      <c r="J51" s="162">
        <v>52664</v>
      </c>
      <c r="K51" s="162">
        <v>960</v>
      </c>
      <c r="L51" s="162">
        <v>5351</v>
      </c>
      <c r="M51" s="162">
        <v>13792</v>
      </c>
      <c r="N51" s="162">
        <v>64994</v>
      </c>
      <c r="O51" s="85"/>
      <c r="P51" s="85"/>
      <c r="Q51" s="85"/>
      <c r="R51" s="85"/>
      <c r="S51" s="85"/>
      <c r="T51" s="85"/>
      <c r="U51" s="85"/>
      <c r="V51" s="85"/>
      <c r="W51" s="85"/>
      <c r="X51" s="85"/>
      <c r="Y51" s="85"/>
      <c r="Z51" s="85"/>
      <c r="AA51" s="85"/>
      <c r="AB51" s="85"/>
      <c r="AC51" s="85"/>
    </row>
    <row r="52" spans="1:29" s="71" customFormat="1" ht="19.149999999999999" customHeight="1">
      <c r="A52" s="70">
        <f>IF(B52&lt;&gt;"",COUNTA($B$20:B52),"")</f>
        <v>33</v>
      </c>
      <c r="B52" s="80" t="s">
        <v>95</v>
      </c>
      <c r="C52" s="162">
        <v>4116</v>
      </c>
      <c r="D52" s="162">
        <v>-17396</v>
      </c>
      <c r="E52" s="162">
        <v>-844</v>
      </c>
      <c r="F52" s="162">
        <v>-24944</v>
      </c>
      <c r="G52" s="162">
        <v>-3188</v>
      </c>
      <c r="H52" s="162">
        <v>-57923</v>
      </c>
      <c r="I52" s="162">
        <v>-21325</v>
      </c>
      <c r="J52" s="162">
        <v>-36598</v>
      </c>
      <c r="K52" s="162">
        <v>-4915</v>
      </c>
      <c r="L52" s="162">
        <v>-21286</v>
      </c>
      <c r="M52" s="162">
        <v>-2307</v>
      </c>
      <c r="N52" s="162">
        <v>136920</v>
      </c>
      <c r="O52" s="85"/>
      <c r="P52" s="85"/>
      <c r="Q52" s="85"/>
      <c r="R52" s="85"/>
      <c r="S52" s="85"/>
      <c r="T52" s="85"/>
      <c r="U52" s="85"/>
      <c r="V52" s="85"/>
      <c r="W52" s="85"/>
      <c r="X52" s="85"/>
      <c r="Y52" s="85"/>
      <c r="Z52" s="85"/>
      <c r="AA52" s="85"/>
      <c r="AB52" s="85"/>
      <c r="AC52" s="85"/>
    </row>
    <row r="53" spans="1:29" s="87" customFormat="1" ht="24.95" customHeight="1">
      <c r="A53" s="69">
        <f>IF(B53&lt;&gt;"",COUNTA($B$20:B53),"")</f>
        <v>34</v>
      </c>
      <c r="B53" s="81" t="s">
        <v>96</v>
      </c>
      <c r="C53" s="163">
        <v>9240</v>
      </c>
      <c r="D53" s="163">
        <v>-16925</v>
      </c>
      <c r="E53" s="163">
        <v>-715</v>
      </c>
      <c r="F53" s="163">
        <v>-19264</v>
      </c>
      <c r="G53" s="163">
        <v>-2951</v>
      </c>
      <c r="H53" s="163">
        <v>-57727</v>
      </c>
      <c r="I53" s="163">
        <v>-21301</v>
      </c>
      <c r="J53" s="163">
        <v>-36426</v>
      </c>
      <c r="K53" s="163">
        <v>-4904</v>
      </c>
      <c r="L53" s="163">
        <v>-17226</v>
      </c>
      <c r="M53" s="163">
        <v>-2444</v>
      </c>
      <c r="N53" s="163">
        <v>131397</v>
      </c>
      <c r="O53" s="86"/>
      <c r="P53" s="86"/>
      <c r="Q53" s="86"/>
      <c r="R53" s="86"/>
      <c r="S53" s="86"/>
      <c r="T53" s="86"/>
      <c r="U53" s="86"/>
      <c r="V53" s="86"/>
      <c r="W53" s="86"/>
      <c r="X53" s="86"/>
      <c r="Y53" s="86"/>
      <c r="Z53" s="86"/>
      <c r="AA53" s="86"/>
      <c r="AB53" s="86"/>
      <c r="AC53" s="86"/>
    </row>
    <row r="54" spans="1:29" s="87" customFormat="1" ht="15" customHeight="1">
      <c r="A54" s="69">
        <f>IF(B54&lt;&gt;"",COUNTA($B$20:B54),"")</f>
        <v>35</v>
      </c>
      <c r="B54" s="78" t="s">
        <v>97</v>
      </c>
      <c r="C54" s="161">
        <v>5500</v>
      </c>
      <c r="D54" s="161" t="s">
        <v>8</v>
      </c>
      <c r="E54" s="161" t="s">
        <v>8</v>
      </c>
      <c r="F54" s="161" t="s">
        <v>8</v>
      </c>
      <c r="G54" s="161" t="s">
        <v>8</v>
      </c>
      <c r="H54" s="161" t="s">
        <v>8</v>
      </c>
      <c r="I54" s="161" t="s">
        <v>8</v>
      </c>
      <c r="J54" s="161" t="s">
        <v>8</v>
      </c>
      <c r="K54" s="161" t="s">
        <v>8</v>
      </c>
      <c r="L54" s="161" t="s">
        <v>8</v>
      </c>
      <c r="M54" s="161" t="s">
        <v>8</v>
      </c>
      <c r="N54" s="161">
        <v>5500</v>
      </c>
      <c r="O54" s="86"/>
      <c r="P54" s="86"/>
      <c r="Q54" s="86"/>
      <c r="R54" s="86"/>
      <c r="S54" s="86"/>
      <c r="T54" s="86"/>
      <c r="U54" s="86"/>
      <c r="V54" s="86"/>
      <c r="W54" s="86"/>
      <c r="X54" s="86"/>
      <c r="Y54" s="86"/>
      <c r="Z54" s="86"/>
      <c r="AA54" s="86"/>
      <c r="AB54" s="86"/>
      <c r="AC54" s="86"/>
    </row>
    <row r="55" spans="1:29" ht="11.1" customHeight="1">
      <c r="A55" s="69">
        <f>IF(B55&lt;&gt;"",COUNTA($B$20:B55),"")</f>
        <v>36</v>
      </c>
      <c r="B55" s="78" t="s">
        <v>98</v>
      </c>
      <c r="C55" s="161">
        <v>3458</v>
      </c>
      <c r="D55" s="161" t="s">
        <v>8</v>
      </c>
      <c r="E55" s="161" t="s">
        <v>8</v>
      </c>
      <c r="F55" s="161" t="s">
        <v>8</v>
      </c>
      <c r="G55" s="161" t="s">
        <v>8</v>
      </c>
      <c r="H55" s="161" t="s">
        <v>8</v>
      </c>
      <c r="I55" s="161" t="s">
        <v>8</v>
      </c>
      <c r="J55" s="161" t="s">
        <v>8</v>
      </c>
      <c r="K55" s="161" t="s">
        <v>8</v>
      </c>
      <c r="L55" s="161" t="s">
        <v>8</v>
      </c>
      <c r="M55" s="161" t="s">
        <v>8</v>
      </c>
      <c r="N55" s="161">
        <v>3458</v>
      </c>
    </row>
    <row r="56" spans="1:29" s="74" customFormat="1" ht="20.100000000000001" customHeight="1">
      <c r="A56" s="69" t="str">
        <f>IF(B56&lt;&gt;"",COUNTA($B$20:B56),"")</f>
        <v/>
      </c>
      <c r="B56" s="78"/>
      <c r="C56" s="229" t="s">
        <v>53</v>
      </c>
      <c r="D56" s="230"/>
      <c r="E56" s="230"/>
      <c r="F56" s="230"/>
      <c r="G56" s="230"/>
      <c r="H56" s="230" t="s">
        <v>53</v>
      </c>
      <c r="I56" s="230"/>
      <c r="J56" s="230"/>
      <c r="K56" s="230"/>
      <c r="L56" s="230"/>
      <c r="M56" s="230"/>
      <c r="N56" s="230"/>
    </row>
    <row r="57" spans="1:29" s="71" customFormat="1" ht="11.1" customHeight="1">
      <c r="A57" s="69">
        <f>IF(B57&lt;&gt;"",COUNTA($B$20:B57),"")</f>
        <v>37</v>
      </c>
      <c r="B57" s="78" t="s">
        <v>70</v>
      </c>
      <c r="C57" s="164">
        <v>299.44</v>
      </c>
      <c r="D57" s="164">
        <v>84.54</v>
      </c>
      <c r="E57" s="164">
        <v>39.99</v>
      </c>
      <c r="F57" s="164">
        <v>23.61</v>
      </c>
      <c r="G57" s="164">
        <v>16.66</v>
      </c>
      <c r="H57" s="164">
        <v>56.85</v>
      </c>
      <c r="I57" s="164">
        <v>32.17</v>
      </c>
      <c r="J57" s="164">
        <v>24.68</v>
      </c>
      <c r="K57" s="164">
        <v>18.329999999999998</v>
      </c>
      <c r="L57" s="164">
        <v>45.46</v>
      </c>
      <c r="M57" s="164">
        <v>13.99</v>
      </c>
      <c r="N57" s="164" t="s">
        <v>8</v>
      </c>
      <c r="O57" s="85"/>
      <c r="P57" s="85"/>
      <c r="Q57" s="85"/>
      <c r="R57" s="85"/>
      <c r="S57" s="85"/>
      <c r="T57" s="85"/>
      <c r="U57" s="85"/>
      <c r="V57" s="85"/>
      <c r="W57" s="85"/>
      <c r="X57" s="85"/>
      <c r="Y57" s="85"/>
      <c r="Z57" s="85"/>
      <c r="AA57" s="85"/>
      <c r="AB57" s="85"/>
      <c r="AC57" s="85"/>
    </row>
    <row r="58" spans="1:29" s="71" customFormat="1" ht="11.1" customHeight="1">
      <c r="A58" s="69">
        <f>IF(B58&lt;&gt;"",COUNTA($B$20:B58),"")</f>
        <v>38</v>
      </c>
      <c r="B58" s="78" t="s">
        <v>71</v>
      </c>
      <c r="C58" s="164">
        <v>262.95999999999998</v>
      </c>
      <c r="D58" s="164">
        <v>36.76</v>
      </c>
      <c r="E58" s="164">
        <v>5.14</v>
      </c>
      <c r="F58" s="164">
        <v>92.35</v>
      </c>
      <c r="G58" s="164">
        <v>4.76</v>
      </c>
      <c r="H58" s="164">
        <v>44.13</v>
      </c>
      <c r="I58" s="164">
        <v>44.07</v>
      </c>
      <c r="J58" s="164">
        <v>0.06</v>
      </c>
      <c r="K58" s="164">
        <v>2.9</v>
      </c>
      <c r="L58" s="164">
        <v>76.319999999999993</v>
      </c>
      <c r="M58" s="164">
        <v>0.61</v>
      </c>
      <c r="N58" s="164" t="s">
        <v>8</v>
      </c>
      <c r="O58" s="85"/>
      <c r="P58" s="85"/>
      <c r="Q58" s="85"/>
      <c r="R58" s="85"/>
      <c r="S58" s="85"/>
      <c r="T58" s="85"/>
      <c r="U58" s="85"/>
      <c r="V58" s="85"/>
      <c r="W58" s="85"/>
      <c r="X58" s="85"/>
      <c r="Y58" s="85"/>
      <c r="Z58" s="85"/>
      <c r="AA58" s="85"/>
      <c r="AB58" s="85"/>
      <c r="AC58" s="85"/>
    </row>
    <row r="59" spans="1:29" s="71" customFormat="1" ht="21.6" customHeight="1">
      <c r="A59" s="69">
        <f>IF(B59&lt;&gt;"",COUNTA($B$20:B59),"")</f>
        <v>39</v>
      </c>
      <c r="B59" s="79" t="s">
        <v>628</v>
      </c>
      <c r="C59" s="164">
        <v>736.82</v>
      </c>
      <c r="D59" s="164" t="s">
        <v>8</v>
      </c>
      <c r="E59" s="164" t="s">
        <v>8</v>
      </c>
      <c r="F59" s="164" t="s">
        <v>8</v>
      </c>
      <c r="G59" s="164" t="s">
        <v>8</v>
      </c>
      <c r="H59" s="164">
        <v>736.82</v>
      </c>
      <c r="I59" s="164">
        <v>600.11</v>
      </c>
      <c r="J59" s="164">
        <v>136.72</v>
      </c>
      <c r="K59" s="164" t="s">
        <v>8</v>
      </c>
      <c r="L59" s="164" t="s">
        <v>8</v>
      </c>
      <c r="M59" s="164" t="s">
        <v>8</v>
      </c>
      <c r="N59" s="164" t="s">
        <v>8</v>
      </c>
      <c r="O59" s="85"/>
      <c r="P59" s="85"/>
      <c r="Q59" s="85"/>
      <c r="R59" s="85"/>
      <c r="S59" s="85"/>
      <c r="T59" s="85"/>
      <c r="U59" s="85"/>
      <c r="V59" s="85"/>
      <c r="W59" s="85"/>
      <c r="X59" s="85"/>
      <c r="Y59" s="85"/>
      <c r="Z59" s="85"/>
      <c r="AA59" s="85"/>
      <c r="AB59" s="85"/>
      <c r="AC59" s="85"/>
    </row>
    <row r="60" spans="1:29" s="71" customFormat="1" ht="11.1" customHeight="1">
      <c r="A60" s="69">
        <f>IF(B60&lt;&gt;"",COUNTA($B$20:B60),"")</f>
        <v>40</v>
      </c>
      <c r="B60" s="78" t="s">
        <v>72</v>
      </c>
      <c r="C60" s="164">
        <v>2.95</v>
      </c>
      <c r="D60" s="164" t="s">
        <v>8</v>
      </c>
      <c r="E60" s="164" t="s">
        <v>8</v>
      </c>
      <c r="F60" s="164" t="s">
        <v>8</v>
      </c>
      <c r="G60" s="164" t="s">
        <v>8</v>
      </c>
      <c r="H60" s="164" t="s">
        <v>8</v>
      </c>
      <c r="I60" s="164" t="s">
        <v>8</v>
      </c>
      <c r="J60" s="164" t="s">
        <v>8</v>
      </c>
      <c r="K60" s="164" t="s">
        <v>8</v>
      </c>
      <c r="L60" s="164" t="s">
        <v>8</v>
      </c>
      <c r="M60" s="164" t="s">
        <v>8</v>
      </c>
      <c r="N60" s="164">
        <v>2.95</v>
      </c>
      <c r="O60" s="85"/>
      <c r="P60" s="85"/>
      <c r="Q60" s="85"/>
      <c r="R60" s="85"/>
      <c r="S60" s="85"/>
      <c r="T60" s="85"/>
      <c r="U60" s="85"/>
      <c r="V60" s="85"/>
      <c r="W60" s="85"/>
      <c r="X60" s="85"/>
      <c r="Y60" s="85"/>
      <c r="Z60" s="85"/>
      <c r="AA60" s="85"/>
      <c r="AB60" s="85"/>
      <c r="AC60" s="85"/>
    </row>
    <row r="61" spans="1:29" s="71" customFormat="1" ht="11.1" customHeight="1">
      <c r="A61" s="69">
        <f>IF(B61&lt;&gt;"",COUNTA($B$20:B61),"")</f>
        <v>41</v>
      </c>
      <c r="B61" s="78" t="s">
        <v>73</v>
      </c>
      <c r="C61" s="164">
        <v>691.42</v>
      </c>
      <c r="D61" s="164">
        <v>12.91</v>
      </c>
      <c r="E61" s="164">
        <v>13.84</v>
      </c>
      <c r="F61" s="164">
        <v>30.76</v>
      </c>
      <c r="G61" s="164">
        <v>5.6</v>
      </c>
      <c r="H61" s="164">
        <v>595.04</v>
      </c>
      <c r="I61" s="164">
        <v>48.24</v>
      </c>
      <c r="J61" s="164">
        <v>546.79</v>
      </c>
      <c r="K61" s="164">
        <v>15.38</v>
      </c>
      <c r="L61" s="164">
        <v>11.59</v>
      </c>
      <c r="M61" s="164">
        <v>6.25</v>
      </c>
      <c r="N61" s="164">
        <v>0.06</v>
      </c>
      <c r="O61" s="85"/>
      <c r="P61" s="85"/>
      <c r="Q61" s="85"/>
      <c r="R61" s="85"/>
      <c r="S61" s="85"/>
      <c r="T61" s="85"/>
      <c r="U61" s="85"/>
      <c r="V61" s="85"/>
      <c r="W61" s="85"/>
      <c r="X61" s="85"/>
      <c r="Y61" s="85"/>
      <c r="Z61" s="85"/>
      <c r="AA61" s="85"/>
      <c r="AB61" s="85"/>
      <c r="AC61" s="85"/>
    </row>
    <row r="62" spans="1:29" s="71" customFormat="1" ht="11.1" customHeight="1">
      <c r="A62" s="69">
        <f>IF(B62&lt;&gt;"",COUNTA($B$20:B62),"")</f>
        <v>42</v>
      </c>
      <c r="B62" s="78" t="s">
        <v>74</v>
      </c>
      <c r="C62" s="164">
        <v>627.16999999999996</v>
      </c>
      <c r="D62" s="164">
        <v>0.23</v>
      </c>
      <c r="E62" s="164">
        <v>0.11</v>
      </c>
      <c r="F62" s="164">
        <v>19.88</v>
      </c>
      <c r="G62" s="164" t="s">
        <v>8</v>
      </c>
      <c r="H62" s="164">
        <v>153.49</v>
      </c>
      <c r="I62" s="164" t="s">
        <v>8</v>
      </c>
      <c r="J62" s="164">
        <v>153.49</v>
      </c>
      <c r="K62" s="164" t="s">
        <v>8</v>
      </c>
      <c r="L62" s="164">
        <v>0.99</v>
      </c>
      <c r="M62" s="164">
        <v>0.32</v>
      </c>
      <c r="N62" s="164">
        <v>452.14</v>
      </c>
      <c r="O62" s="85"/>
      <c r="P62" s="85"/>
      <c r="Q62" s="85"/>
      <c r="R62" s="85"/>
      <c r="S62" s="85"/>
      <c r="T62" s="85"/>
      <c r="U62" s="85"/>
      <c r="V62" s="85"/>
      <c r="W62" s="85"/>
      <c r="X62" s="85"/>
      <c r="Y62" s="85"/>
      <c r="Z62" s="85"/>
      <c r="AA62" s="85"/>
      <c r="AB62" s="85"/>
      <c r="AC62" s="85"/>
    </row>
    <row r="63" spans="1:29" s="71" customFormat="1" ht="19.149999999999999" customHeight="1">
      <c r="A63" s="70">
        <f>IF(B63&lt;&gt;"",COUNTA($B$20:B63),"")</f>
        <v>43</v>
      </c>
      <c r="B63" s="80" t="s">
        <v>75</v>
      </c>
      <c r="C63" s="165">
        <v>1366.42</v>
      </c>
      <c r="D63" s="165">
        <v>133.97</v>
      </c>
      <c r="E63" s="165">
        <v>58.86</v>
      </c>
      <c r="F63" s="165">
        <v>126.83</v>
      </c>
      <c r="G63" s="165">
        <v>27.02</v>
      </c>
      <c r="H63" s="165">
        <v>1279.3399999999999</v>
      </c>
      <c r="I63" s="165">
        <v>724.58</v>
      </c>
      <c r="J63" s="165">
        <v>554.76</v>
      </c>
      <c r="K63" s="165">
        <v>36.619999999999997</v>
      </c>
      <c r="L63" s="165">
        <v>132.37</v>
      </c>
      <c r="M63" s="165">
        <v>20.54</v>
      </c>
      <c r="N63" s="165">
        <v>-449.13</v>
      </c>
      <c r="O63" s="85"/>
      <c r="P63" s="85"/>
      <c r="Q63" s="85"/>
      <c r="R63" s="85"/>
      <c r="S63" s="85"/>
      <c r="T63" s="85"/>
      <c r="U63" s="85"/>
      <c r="V63" s="85"/>
      <c r="W63" s="85"/>
      <c r="X63" s="85"/>
      <c r="Y63" s="85"/>
      <c r="Z63" s="85"/>
      <c r="AA63" s="85"/>
      <c r="AB63" s="85"/>
      <c r="AC63" s="85"/>
    </row>
    <row r="64" spans="1:29" s="71" customFormat="1" ht="21.6" customHeight="1">
      <c r="A64" s="69">
        <f>IF(B64&lt;&gt;"",COUNTA($B$20:B64),"")</f>
        <v>44</v>
      </c>
      <c r="B64" s="79" t="s">
        <v>76</v>
      </c>
      <c r="C64" s="164">
        <v>173.46</v>
      </c>
      <c r="D64" s="164">
        <v>3</v>
      </c>
      <c r="E64" s="164">
        <v>2.57</v>
      </c>
      <c r="F64" s="164">
        <v>50.37</v>
      </c>
      <c r="G64" s="164">
        <v>5.0599999999999996</v>
      </c>
      <c r="H64" s="164">
        <v>2.77</v>
      </c>
      <c r="I64" s="164">
        <v>0.19</v>
      </c>
      <c r="J64" s="164">
        <v>2.58</v>
      </c>
      <c r="K64" s="164">
        <v>7.0000000000000007E-2</v>
      </c>
      <c r="L64" s="164">
        <v>29.65</v>
      </c>
      <c r="M64" s="164">
        <v>79.989999999999995</v>
      </c>
      <c r="N64" s="164" t="s">
        <v>8</v>
      </c>
      <c r="O64" s="85"/>
      <c r="P64" s="85"/>
      <c r="Q64" s="85"/>
      <c r="R64" s="85"/>
      <c r="S64" s="85"/>
      <c r="T64" s="85"/>
      <c r="U64" s="85"/>
      <c r="V64" s="85"/>
      <c r="W64" s="85"/>
      <c r="X64" s="85"/>
      <c r="Y64" s="85"/>
      <c r="Z64" s="85"/>
      <c r="AA64" s="85"/>
      <c r="AB64" s="85"/>
      <c r="AC64" s="85"/>
    </row>
    <row r="65" spans="1:29" s="71" customFormat="1" ht="11.1" customHeight="1">
      <c r="A65" s="69">
        <f>IF(B65&lt;&gt;"",COUNTA($B$20:B65),"")</f>
        <v>45</v>
      </c>
      <c r="B65" s="78" t="s">
        <v>77</v>
      </c>
      <c r="C65" s="164">
        <v>73.599999999999994</v>
      </c>
      <c r="D65" s="164">
        <v>0.38</v>
      </c>
      <c r="E65" s="164" t="s">
        <v>8</v>
      </c>
      <c r="F65" s="164">
        <v>48.84</v>
      </c>
      <c r="G65" s="164">
        <v>2.77</v>
      </c>
      <c r="H65" s="164" t="s">
        <v>8</v>
      </c>
      <c r="I65" s="164" t="s">
        <v>8</v>
      </c>
      <c r="J65" s="164" t="s">
        <v>8</v>
      </c>
      <c r="K65" s="164" t="s">
        <v>8</v>
      </c>
      <c r="L65" s="164">
        <v>21.61</v>
      </c>
      <c r="M65" s="164" t="s">
        <v>8</v>
      </c>
      <c r="N65" s="164" t="s">
        <v>8</v>
      </c>
      <c r="O65" s="85"/>
      <c r="P65" s="85"/>
      <c r="Q65" s="85"/>
      <c r="R65" s="85"/>
      <c r="S65" s="85"/>
      <c r="T65" s="85"/>
      <c r="U65" s="85"/>
      <c r="V65" s="85"/>
      <c r="W65" s="85"/>
      <c r="X65" s="85"/>
      <c r="Y65" s="85"/>
      <c r="Z65" s="85"/>
      <c r="AA65" s="85"/>
      <c r="AB65" s="85"/>
      <c r="AC65" s="85"/>
    </row>
    <row r="66" spans="1:29" s="71" customFormat="1" ht="11.1" customHeight="1">
      <c r="A66" s="69">
        <f>IF(B66&lt;&gt;"",COUNTA($B$20:B66),"")</f>
        <v>46</v>
      </c>
      <c r="B66" s="78" t="s">
        <v>78</v>
      </c>
      <c r="C66" s="164" t="s">
        <v>8</v>
      </c>
      <c r="D66" s="164" t="s">
        <v>8</v>
      </c>
      <c r="E66" s="164" t="s">
        <v>8</v>
      </c>
      <c r="F66" s="164" t="s">
        <v>8</v>
      </c>
      <c r="G66" s="164" t="s">
        <v>8</v>
      </c>
      <c r="H66" s="164" t="s">
        <v>8</v>
      </c>
      <c r="I66" s="164" t="s">
        <v>8</v>
      </c>
      <c r="J66" s="164" t="s">
        <v>8</v>
      </c>
      <c r="K66" s="164" t="s">
        <v>8</v>
      </c>
      <c r="L66" s="164" t="s">
        <v>8</v>
      </c>
      <c r="M66" s="164" t="s">
        <v>8</v>
      </c>
      <c r="N66" s="164" t="s">
        <v>8</v>
      </c>
      <c r="O66" s="85"/>
      <c r="P66" s="85"/>
      <c r="Q66" s="85"/>
      <c r="R66" s="85"/>
      <c r="S66" s="85"/>
      <c r="T66" s="85"/>
      <c r="U66" s="85"/>
      <c r="V66" s="85"/>
      <c r="W66" s="85"/>
      <c r="X66" s="85"/>
      <c r="Y66" s="85"/>
      <c r="Z66" s="85"/>
      <c r="AA66" s="85"/>
      <c r="AB66" s="85"/>
      <c r="AC66" s="85"/>
    </row>
    <row r="67" spans="1:29" s="71" customFormat="1" ht="11.1" customHeight="1">
      <c r="A67" s="69">
        <f>IF(B67&lt;&gt;"",COUNTA($B$20:B67),"")</f>
        <v>47</v>
      </c>
      <c r="B67" s="78" t="s">
        <v>79</v>
      </c>
      <c r="C67" s="164">
        <v>7.7</v>
      </c>
      <c r="D67" s="164" t="s">
        <v>8</v>
      </c>
      <c r="E67" s="164">
        <v>2.52</v>
      </c>
      <c r="F67" s="164" t="s">
        <v>8</v>
      </c>
      <c r="G67" s="164">
        <v>0.01</v>
      </c>
      <c r="H67" s="164">
        <v>0.28999999999999998</v>
      </c>
      <c r="I67" s="164" t="s">
        <v>8</v>
      </c>
      <c r="J67" s="164">
        <v>0.28999999999999998</v>
      </c>
      <c r="K67" s="164" t="s">
        <v>8</v>
      </c>
      <c r="L67" s="164">
        <v>4.88</v>
      </c>
      <c r="M67" s="164" t="s">
        <v>8</v>
      </c>
      <c r="N67" s="164" t="s">
        <v>8</v>
      </c>
      <c r="O67" s="85"/>
      <c r="P67" s="85"/>
      <c r="Q67" s="85"/>
      <c r="R67" s="85"/>
      <c r="S67" s="85"/>
      <c r="T67" s="85"/>
      <c r="U67" s="85"/>
      <c r="V67" s="85"/>
      <c r="W67" s="85"/>
      <c r="X67" s="85"/>
      <c r="Y67" s="85"/>
      <c r="Z67" s="85"/>
      <c r="AA67" s="85"/>
      <c r="AB67" s="85"/>
      <c r="AC67" s="85"/>
    </row>
    <row r="68" spans="1:29" s="71" customFormat="1" ht="11.1" customHeight="1">
      <c r="A68" s="69">
        <f>IF(B68&lt;&gt;"",COUNTA($B$20:B68),"")</f>
        <v>48</v>
      </c>
      <c r="B68" s="78" t="s">
        <v>74</v>
      </c>
      <c r="C68" s="164">
        <v>0.82</v>
      </c>
      <c r="D68" s="164" t="s">
        <v>8</v>
      </c>
      <c r="E68" s="164" t="s">
        <v>8</v>
      </c>
      <c r="F68" s="164" t="s">
        <v>8</v>
      </c>
      <c r="G68" s="164" t="s">
        <v>8</v>
      </c>
      <c r="H68" s="164">
        <v>0.25</v>
      </c>
      <c r="I68" s="164" t="s">
        <v>8</v>
      </c>
      <c r="J68" s="164">
        <v>0.25</v>
      </c>
      <c r="K68" s="164" t="s">
        <v>8</v>
      </c>
      <c r="L68" s="164">
        <v>0.56999999999999995</v>
      </c>
      <c r="M68" s="164" t="s">
        <v>8</v>
      </c>
      <c r="N68" s="164" t="s">
        <v>8</v>
      </c>
      <c r="O68" s="85"/>
      <c r="P68" s="85"/>
      <c r="Q68" s="85"/>
      <c r="R68" s="85"/>
      <c r="S68" s="85"/>
      <c r="T68" s="85"/>
      <c r="U68" s="85"/>
      <c r="V68" s="85"/>
      <c r="W68" s="85"/>
      <c r="X68" s="85"/>
      <c r="Y68" s="85"/>
      <c r="Z68" s="85"/>
      <c r="AA68" s="85"/>
      <c r="AB68" s="85"/>
      <c r="AC68" s="85"/>
    </row>
    <row r="69" spans="1:29" s="71" customFormat="1" ht="19.149999999999999" customHeight="1">
      <c r="A69" s="70">
        <f>IF(B69&lt;&gt;"",COUNTA($B$20:B69),"")</f>
        <v>49</v>
      </c>
      <c r="B69" s="80" t="s">
        <v>80</v>
      </c>
      <c r="C69" s="165">
        <v>180.34</v>
      </c>
      <c r="D69" s="165">
        <v>3</v>
      </c>
      <c r="E69" s="165">
        <v>5.08</v>
      </c>
      <c r="F69" s="165">
        <v>50.37</v>
      </c>
      <c r="G69" s="165">
        <v>5.07</v>
      </c>
      <c r="H69" s="165">
        <v>2.81</v>
      </c>
      <c r="I69" s="165">
        <v>0.19</v>
      </c>
      <c r="J69" s="165">
        <v>2.62</v>
      </c>
      <c r="K69" s="165">
        <v>7.0000000000000007E-2</v>
      </c>
      <c r="L69" s="165">
        <v>33.96</v>
      </c>
      <c r="M69" s="165">
        <v>79.989999999999995</v>
      </c>
      <c r="N69" s="165" t="s">
        <v>8</v>
      </c>
      <c r="O69" s="85"/>
      <c r="P69" s="85"/>
      <c r="Q69" s="85"/>
      <c r="R69" s="85"/>
      <c r="S69" s="85"/>
      <c r="T69" s="85"/>
      <c r="U69" s="85"/>
      <c r="V69" s="85"/>
      <c r="W69" s="85"/>
      <c r="X69" s="85"/>
      <c r="Y69" s="85"/>
      <c r="Z69" s="85"/>
      <c r="AA69" s="85"/>
      <c r="AB69" s="85"/>
      <c r="AC69" s="85"/>
    </row>
    <row r="70" spans="1:29" s="71" customFormat="1" ht="19.149999999999999" customHeight="1">
      <c r="A70" s="70">
        <f>IF(B70&lt;&gt;"",COUNTA($B$20:B70),"")</f>
        <v>50</v>
      </c>
      <c r="B70" s="80" t="s">
        <v>81</v>
      </c>
      <c r="C70" s="165">
        <v>1546.76</v>
      </c>
      <c r="D70" s="165">
        <v>136.97</v>
      </c>
      <c r="E70" s="165">
        <v>63.95</v>
      </c>
      <c r="F70" s="165">
        <v>177.2</v>
      </c>
      <c r="G70" s="165">
        <v>32.090000000000003</v>
      </c>
      <c r="H70" s="165">
        <v>1282.1500000000001</v>
      </c>
      <c r="I70" s="165">
        <v>724.77</v>
      </c>
      <c r="J70" s="165">
        <v>557.38</v>
      </c>
      <c r="K70" s="165">
        <v>36.69</v>
      </c>
      <c r="L70" s="165">
        <v>166.33</v>
      </c>
      <c r="M70" s="165">
        <v>100.52</v>
      </c>
      <c r="N70" s="165">
        <v>-449.13</v>
      </c>
      <c r="O70" s="85"/>
      <c r="P70" s="85"/>
      <c r="Q70" s="85"/>
      <c r="R70" s="85"/>
      <c r="S70" s="85"/>
      <c r="T70" s="85"/>
      <c r="U70" s="85"/>
      <c r="V70" s="85"/>
      <c r="W70" s="85"/>
      <c r="X70" s="85"/>
      <c r="Y70" s="85"/>
      <c r="Z70" s="85"/>
      <c r="AA70" s="85"/>
      <c r="AB70" s="85"/>
      <c r="AC70" s="85"/>
    </row>
    <row r="71" spans="1:29" s="71" customFormat="1" ht="11.1" customHeight="1">
      <c r="A71" s="69">
        <f>IF(B71&lt;&gt;"",COUNTA($B$20:B71),"")</f>
        <v>51</v>
      </c>
      <c r="B71" s="78" t="s">
        <v>82</v>
      </c>
      <c r="C71" s="164" t="s">
        <v>8</v>
      </c>
      <c r="D71" s="164" t="s">
        <v>8</v>
      </c>
      <c r="E71" s="164" t="s">
        <v>8</v>
      </c>
      <c r="F71" s="164" t="s">
        <v>8</v>
      </c>
      <c r="G71" s="164" t="s">
        <v>8</v>
      </c>
      <c r="H71" s="164" t="s">
        <v>8</v>
      </c>
      <c r="I71" s="164" t="s">
        <v>8</v>
      </c>
      <c r="J71" s="164" t="s">
        <v>8</v>
      </c>
      <c r="K71" s="164" t="s">
        <v>8</v>
      </c>
      <c r="L71" s="164" t="s">
        <v>8</v>
      </c>
      <c r="M71" s="164" t="s">
        <v>8</v>
      </c>
      <c r="N71" s="164" t="s">
        <v>8</v>
      </c>
      <c r="O71" s="85"/>
      <c r="P71" s="85"/>
      <c r="Q71" s="85"/>
      <c r="R71" s="85"/>
      <c r="S71" s="85"/>
      <c r="T71" s="85"/>
      <c r="U71" s="85"/>
      <c r="V71" s="85"/>
      <c r="W71" s="85"/>
      <c r="X71" s="85"/>
      <c r="Y71" s="85"/>
      <c r="Z71" s="85"/>
      <c r="AA71" s="85"/>
      <c r="AB71" s="85"/>
      <c r="AC71" s="85"/>
    </row>
    <row r="72" spans="1:29" s="71" customFormat="1" ht="11.1" customHeight="1">
      <c r="A72" s="69">
        <f>IF(B72&lt;&gt;"",COUNTA($B$20:B72),"")</f>
        <v>52</v>
      </c>
      <c r="B72" s="78" t="s">
        <v>83</v>
      </c>
      <c r="C72" s="164" t="s">
        <v>8</v>
      </c>
      <c r="D72" s="164" t="s">
        <v>8</v>
      </c>
      <c r="E72" s="164" t="s">
        <v>8</v>
      </c>
      <c r="F72" s="164" t="s">
        <v>8</v>
      </c>
      <c r="G72" s="164" t="s">
        <v>8</v>
      </c>
      <c r="H72" s="164" t="s">
        <v>8</v>
      </c>
      <c r="I72" s="164" t="s">
        <v>8</v>
      </c>
      <c r="J72" s="164" t="s">
        <v>8</v>
      </c>
      <c r="K72" s="164" t="s">
        <v>8</v>
      </c>
      <c r="L72" s="164" t="s">
        <v>8</v>
      </c>
      <c r="M72" s="164" t="s">
        <v>8</v>
      </c>
      <c r="N72" s="164" t="s">
        <v>8</v>
      </c>
      <c r="O72" s="85"/>
      <c r="P72" s="85"/>
      <c r="Q72" s="85"/>
      <c r="R72" s="85"/>
      <c r="S72" s="85"/>
      <c r="T72" s="85"/>
      <c r="U72" s="85"/>
      <c r="V72" s="85"/>
      <c r="W72" s="85"/>
      <c r="X72" s="85"/>
      <c r="Y72" s="85"/>
      <c r="Z72" s="85"/>
      <c r="AA72" s="85"/>
      <c r="AB72" s="85"/>
      <c r="AC72" s="85"/>
    </row>
    <row r="73" spans="1:29" s="71" customFormat="1" ht="11.1" customHeight="1">
      <c r="A73" s="69">
        <f>IF(B73&lt;&gt;"",COUNTA($B$20:B73),"")</f>
        <v>53</v>
      </c>
      <c r="B73" s="78" t="s">
        <v>99</v>
      </c>
      <c r="C73" s="164" t="s">
        <v>8</v>
      </c>
      <c r="D73" s="164" t="s">
        <v>8</v>
      </c>
      <c r="E73" s="164" t="s">
        <v>8</v>
      </c>
      <c r="F73" s="164" t="s">
        <v>8</v>
      </c>
      <c r="G73" s="164" t="s">
        <v>8</v>
      </c>
      <c r="H73" s="164" t="s">
        <v>8</v>
      </c>
      <c r="I73" s="164" t="s">
        <v>8</v>
      </c>
      <c r="J73" s="164" t="s">
        <v>8</v>
      </c>
      <c r="K73" s="164" t="s">
        <v>8</v>
      </c>
      <c r="L73" s="164" t="s">
        <v>8</v>
      </c>
      <c r="M73" s="164" t="s">
        <v>8</v>
      </c>
      <c r="N73" s="164" t="s">
        <v>8</v>
      </c>
      <c r="O73" s="85"/>
      <c r="P73" s="85"/>
      <c r="Q73" s="85"/>
      <c r="R73" s="85"/>
      <c r="S73" s="85"/>
      <c r="T73" s="85"/>
      <c r="U73" s="85"/>
      <c r="V73" s="85"/>
      <c r="W73" s="85"/>
      <c r="X73" s="85"/>
      <c r="Y73" s="85"/>
      <c r="Z73" s="85"/>
      <c r="AA73" s="85"/>
      <c r="AB73" s="85"/>
      <c r="AC73" s="85"/>
    </row>
    <row r="74" spans="1:29" s="71" customFormat="1" ht="11.1" customHeight="1">
      <c r="A74" s="69">
        <f>IF(B74&lt;&gt;"",COUNTA($B$20:B74),"")</f>
        <v>54</v>
      </c>
      <c r="B74" s="78" t="s">
        <v>100</v>
      </c>
      <c r="C74" s="164" t="s">
        <v>8</v>
      </c>
      <c r="D74" s="164" t="s">
        <v>8</v>
      </c>
      <c r="E74" s="164" t="s">
        <v>8</v>
      </c>
      <c r="F74" s="164" t="s">
        <v>8</v>
      </c>
      <c r="G74" s="164" t="s">
        <v>8</v>
      </c>
      <c r="H74" s="164" t="s">
        <v>8</v>
      </c>
      <c r="I74" s="164" t="s">
        <v>8</v>
      </c>
      <c r="J74" s="164" t="s">
        <v>8</v>
      </c>
      <c r="K74" s="164" t="s">
        <v>8</v>
      </c>
      <c r="L74" s="164" t="s">
        <v>8</v>
      </c>
      <c r="M74" s="164" t="s">
        <v>8</v>
      </c>
      <c r="N74" s="164" t="s">
        <v>8</v>
      </c>
      <c r="O74" s="85"/>
      <c r="P74" s="85"/>
      <c r="Q74" s="85"/>
      <c r="R74" s="85"/>
      <c r="S74" s="85"/>
      <c r="T74" s="85"/>
      <c r="U74" s="85"/>
      <c r="V74" s="85"/>
      <c r="W74" s="85"/>
      <c r="X74" s="85"/>
      <c r="Y74" s="85"/>
      <c r="Z74" s="85"/>
      <c r="AA74" s="85"/>
      <c r="AB74" s="85"/>
      <c r="AC74" s="85"/>
    </row>
    <row r="75" spans="1:29" s="71" customFormat="1" ht="11.1" customHeight="1">
      <c r="A75" s="69">
        <f>IF(B75&lt;&gt;"",COUNTA($B$20:B75),"")</f>
        <v>55</v>
      </c>
      <c r="B75" s="78" t="s">
        <v>27</v>
      </c>
      <c r="C75" s="164">
        <v>217.11</v>
      </c>
      <c r="D75" s="164" t="s">
        <v>8</v>
      </c>
      <c r="E75" s="164" t="s">
        <v>8</v>
      </c>
      <c r="F75" s="164" t="s">
        <v>8</v>
      </c>
      <c r="G75" s="164" t="s">
        <v>8</v>
      </c>
      <c r="H75" s="164" t="s">
        <v>8</v>
      </c>
      <c r="I75" s="164" t="s">
        <v>8</v>
      </c>
      <c r="J75" s="164" t="s">
        <v>8</v>
      </c>
      <c r="K75" s="164" t="s">
        <v>8</v>
      </c>
      <c r="L75" s="164" t="s">
        <v>8</v>
      </c>
      <c r="M75" s="164" t="s">
        <v>8</v>
      </c>
      <c r="N75" s="164">
        <v>217.11</v>
      </c>
      <c r="O75" s="85"/>
      <c r="P75" s="85"/>
      <c r="Q75" s="85"/>
      <c r="R75" s="85"/>
      <c r="S75" s="85"/>
      <c r="T75" s="85"/>
      <c r="U75" s="85"/>
      <c r="V75" s="85"/>
      <c r="W75" s="85"/>
      <c r="X75" s="85"/>
      <c r="Y75" s="85"/>
      <c r="Z75" s="85"/>
      <c r="AA75" s="85"/>
      <c r="AB75" s="85"/>
      <c r="AC75" s="85"/>
    </row>
    <row r="76" spans="1:29" s="71" customFormat="1" ht="21.6" customHeight="1">
      <c r="A76" s="69">
        <f>IF(B76&lt;&gt;"",COUNTA($B$20:B76),"")</f>
        <v>56</v>
      </c>
      <c r="B76" s="79" t="s">
        <v>84</v>
      </c>
      <c r="C76" s="164">
        <v>154.22999999999999</v>
      </c>
      <c r="D76" s="164" t="s">
        <v>8</v>
      </c>
      <c r="E76" s="164" t="s">
        <v>8</v>
      </c>
      <c r="F76" s="164" t="s">
        <v>8</v>
      </c>
      <c r="G76" s="164" t="s">
        <v>8</v>
      </c>
      <c r="H76" s="164" t="s">
        <v>8</v>
      </c>
      <c r="I76" s="164" t="s">
        <v>8</v>
      </c>
      <c r="J76" s="164" t="s">
        <v>8</v>
      </c>
      <c r="K76" s="164" t="s">
        <v>8</v>
      </c>
      <c r="L76" s="164" t="s">
        <v>8</v>
      </c>
      <c r="M76" s="164" t="s">
        <v>8</v>
      </c>
      <c r="N76" s="164">
        <v>154.22999999999999</v>
      </c>
      <c r="O76" s="85"/>
      <c r="P76" s="85"/>
      <c r="Q76" s="85"/>
      <c r="R76" s="85"/>
      <c r="S76" s="85"/>
      <c r="T76" s="85"/>
      <c r="U76" s="85"/>
      <c r="V76" s="85"/>
      <c r="W76" s="85"/>
      <c r="X76" s="85"/>
      <c r="Y76" s="85"/>
      <c r="Z76" s="85"/>
      <c r="AA76" s="85"/>
      <c r="AB76" s="85"/>
      <c r="AC76" s="85"/>
    </row>
    <row r="77" spans="1:29" s="71" customFormat="1" ht="21.6" customHeight="1">
      <c r="A77" s="69">
        <f>IF(B77&lt;&gt;"",COUNTA($B$20:B77),"")</f>
        <v>57</v>
      </c>
      <c r="B77" s="79" t="s">
        <v>85</v>
      </c>
      <c r="C77" s="164">
        <v>626.24</v>
      </c>
      <c r="D77" s="164" t="s">
        <v>8</v>
      </c>
      <c r="E77" s="164">
        <v>0.16</v>
      </c>
      <c r="F77" s="164">
        <v>2.99</v>
      </c>
      <c r="G77" s="164">
        <v>2.4500000000000002</v>
      </c>
      <c r="H77" s="164">
        <v>605.42999999999995</v>
      </c>
      <c r="I77" s="164">
        <v>286.52999999999997</v>
      </c>
      <c r="J77" s="164">
        <v>318.89999999999998</v>
      </c>
      <c r="K77" s="164">
        <v>2.77</v>
      </c>
      <c r="L77" s="164">
        <v>8.77</v>
      </c>
      <c r="M77" s="164">
        <v>3.67</v>
      </c>
      <c r="N77" s="164" t="s">
        <v>8</v>
      </c>
      <c r="O77" s="85"/>
      <c r="P77" s="85"/>
      <c r="Q77" s="85"/>
      <c r="R77" s="85"/>
      <c r="S77" s="85"/>
      <c r="T77" s="85"/>
      <c r="U77" s="85"/>
      <c r="V77" s="85"/>
      <c r="W77" s="85"/>
      <c r="X77" s="85"/>
      <c r="Y77" s="85"/>
      <c r="Z77" s="85"/>
      <c r="AA77" s="85"/>
      <c r="AB77" s="85"/>
      <c r="AC77" s="85"/>
    </row>
    <row r="78" spans="1:29" s="71" customFormat="1" ht="21.6" customHeight="1">
      <c r="A78" s="69">
        <f>IF(B78&lt;&gt;"",COUNTA($B$20:B78),"")</f>
        <v>58</v>
      </c>
      <c r="B78" s="79" t="s">
        <v>86</v>
      </c>
      <c r="C78" s="164">
        <v>84.11</v>
      </c>
      <c r="D78" s="164" t="s">
        <v>8</v>
      </c>
      <c r="E78" s="164" t="s">
        <v>8</v>
      </c>
      <c r="F78" s="164" t="s">
        <v>8</v>
      </c>
      <c r="G78" s="164">
        <v>0.43</v>
      </c>
      <c r="H78" s="164">
        <v>83.69</v>
      </c>
      <c r="I78" s="164">
        <v>83.01</v>
      </c>
      <c r="J78" s="164">
        <v>0.67</v>
      </c>
      <c r="K78" s="164" t="s">
        <v>8</v>
      </c>
      <c r="L78" s="164" t="s">
        <v>8</v>
      </c>
      <c r="M78" s="164" t="s">
        <v>8</v>
      </c>
      <c r="N78" s="164" t="s">
        <v>8</v>
      </c>
      <c r="O78" s="85"/>
      <c r="P78" s="85"/>
      <c r="Q78" s="85"/>
      <c r="R78" s="85"/>
      <c r="S78" s="85"/>
      <c r="T78" s="85"/>
      <c r="U78" s="85"/>
      <c r="V78" s="85"/>
      <c r="W78" s="85"/>
      <c r="X78" s="85"/>
      <c r="Y78" s="85"/>
      <c r="Z78" s="85"/>
      <c r="AA78" s="85"/>
      <c r="AB78" s="85"/>
      <c r="AC78" s="85"/>
    </row>
    <row r="79" spans="1:29" s="71" customFormat="1" ht="11.1" customHeight="1">
      <c r="A79" s="69">
        <f>IF(B79&lt;&gt;"",COUNTA($B$20:B79),"")</f>
        <v>59</v>
      </c>
      <c r="B79" s="78" t="s">
        <v>87</v>
      </c>
      <c r="C79" s="164">
        <v>36.729999999999997</v>
      </c>
      <c r="D79" s="164" t="s">
        <v>8</v>
      </c>
      <c r="E79" s="164">
        <v>13.37</v>
      </c>
      <c r="F79" s="164">
        <v>2.17</v>
      </c>
      <c r="G79" s="164">
        <v>4.74</v>
      </c>
      <c r="H79" s="164" t="s">
        <v>8</v>
      </c>
      <c r="I79" s="164" t="s">
        <v>8</v>
      </c>
      <c r="J79" s="164" t="s">
        <v>8</v>
      </c>
      <c r="K79" s="164">
        <v>0.43</v>
      </c>
      <c r="L79" s="164">
        <v>15.18</v>
      </c>
      <c r="M79" s="164">
        <v>0.84</v>
      </c>
      <c r="N79" s="164" t="s">
        <v>8</v>
      </c>
      <c r="O79" s="85"/>
      <c r="P79" s="85"/>
      <c r="Q79" s="85"/>
      <c r="R79" s="85"/>
      <c r="S79" s="85"/>
      <c r="T79" s="85"/>
      <c r="U79" s="85"/>
      <c r="V79" s="85"/>
      <c r="W79" s="85"/>
      <c r="X79" s="85"/>
      <c r="Y79" s="85"/>
      <c r="Z79" s="85"/>
      <c r="AA79" s="85"/>
      <c r="AB79" s="85"/>
      <c r="AC79" s="85"/>
    </row>
    <row r="80" spans="1:29" s="71" customFormat="1" ht="11.1" customHeight="1">
      <c r="A80" s="69">
        <f>IF(B80&lt;&gt;"",COUNTA($B$20:B80),"")</f>
        <v>60</v>
      </c>
      <c r="B80" s="78" t="s">
        <v>88</v>
      </c>
      <c r="C80" s="164">
        <v>932.87</v>
      </c>
      <c r="D80" s="164">
        <v>28.51</v>
      </c>
      <c r="E80" s="164">
        <v>40.97</v>
      </c>
      <c r="F80" s="164">
        <v>21.28</v>
      </c>
      <c r="G80" s="164">
        <v>0.97</v>
      </c>
      <c r="H80" s="164">
        <v>383.24</v>
      </c>
      <c r="I80" s="164">
        <v>222.02</v>
      </c>
      <c r="J80" s="164">
        <v>161.22</v>
      </c>
      <c r="K80" s="164">
        <v>2.8</v>
      </c>
      <c r="L80" s="164">
        <v>1.85</v>
      </c>
      <c r="M80" s="164">
        <v>1.08</v>
      </c>
      <c r="N80" s="164">
        <v>452.15</v>
      </c>
      <c r="O80" s="85"/>
      <c r="P80" s="85"/>
      <c r="Q80" s="85"/>
      <c r="R80" s="85"/>
      <c r="S80" s="85"/>
      <c r="T80" s="85"/>
      <c r="U80" s="85"/>
      <c r="V80" s="85"/>
      <c r="W80" s="85"/>
      <c r="X80" s="85"/>
      <c r="Y80" s="85"/>
      <c r="Z80" s="85"/>
      <c r="AA80" s="85"/>
      <c r="AB80" s="85"/>
      <c r="AC80" s="85"/>
    </row>
    <row r="81" spans="1:29" s="71" customFormat="1" ht="11.1" customHeight="1">
      <c r="A81" s="69">
        <f>IF(B81&lt;&gt;"",COUNTA($B$20:B81),"")</f>
        <v>61</v>
      </c>
      <c r="B81" s="78" t="s">
        <v>74</v>
      </c>
      <c r="C81" s="164">
        <v>627.16999999999996</v>
      </c>
      <c r="D81" s="164">
        <v>0.23</v>
      </c>
      <c r="E81" s="164">
        <v>0.11</v>
      </c>
      <c r="F81" s="164">
        <v>19.88</v>
      </c>
      <c r="G81" s="164" t="s">
        <v>8</v>
      </c>
      <c r="H81" s="164">
        <v>153.49</v>
      </c>
      <c r="I81" s="164" t="s">
        <v>8</v>
      </c>
      <c r="J81" s="164">
        <v>153.49</v>
      </c>
      <c r="K81" s="164" t="s">
        <v>8</v>
      </c>
      <c r="L81" s="164">
        <v>0.99</v>
      </c>
      <c r="M81" s="164">
        <v>0.32</v>
      </c>
      <c r="N81" s="164">
        <v>452.14</v>
      </c>
      <c r="O81" s="85"/>
      <c r="P81" s="85"/>
      <c r="Q81" s="85"/>
      <c r="R81" s="85"/>
      <c r="S81" s="85"/>
      <c r="T81" s="85"/>
      <c r="U81" s="85"/>
      <c r="V81" s="85"/>
      <c r="W81" s="85"/>
      <c r="X81" s="85"/>
      <c r="Y81" s="85"/>
      <c r="Z81" s="85"/>
      <c r="AA81" s="85"/>
      <c r="AB81" s="85"/>
      <c r="AC81" s="85"/>
    </row>
    <row r="82" spans="1:29" s="71" customFormat="1" ht="19.149999999999999" customHeight="1">
      <c r="A82" s="70">
        <f>IF(B82&lt;&gt;"",COUNTA($B$20:B82),"")</f>
        <v>62</v>
      </c>
      <c r="B82" s="80" t="s">
        <v>89</v>
      </c>
      <c r="C82" s="165">
        <v>1424.12</v>
      </c>
      <c r="D82" s="165">
        <v>28.28</v>
      </c>
      <c r="E82" s="165">
        <v>54.4</v>
      </c>
      <c r="F82" s="165">
        <v>6.54</v>
      </c>
      <c r="G82" s="165">
        <v>8.59</v>
      </c>
      <c r="H82" s="165">
        <v>918.88</v>
      </c>
      <c r="I82" s="165">
        <v>591.57000000000005</v>
      </c>
      <c r="J82" s="165">
        <v>327.31</v>
      </c>
      <c r="K82" s="165">
        <v>6</v>
      </c>
      <c r="L82" s="165">
        <v>24.8</v>
      </c>
      <c r="M82" s="165">
        <v>5.27</v>
      </c>
      <c r="N82" s="165">
        <v>371.35</v>
      </c>
      <c r="O82" s="85"/>
      <c r="P82" s="85"/>
      <c r="Q82" s="85"/>
      <c r="R82" s="85"/>
      <c r="S82" s="85"/>
      <c r="T82" s="85"/>
      <c r="U82" s="85"/>
      <c r="V82" s="85"/>
      <c r="W82" s="85"/>
      <c r="X82" s="85"/>
      <c r="Y82" s="85"/>
      <c r="Z82" s="85"/>
      <c r="AA82" s="85"/>
      <c r="AB82" s="85"/>
      <c r="AC82" s="85"/>
    </row>
    <row r="83" spans="1:29" s="87" customFormat="1" ht="11.1" customHeight="1">
      <c r="A83" s="69">
        <f>IF(B83&lt;&gt;"",COUNTA($B$20:B83),"")</f>
        <v>63</v>
      </c>
      <c r="B83" s="78" t="s">
        <v>90</v>
      </c>
      <c r="C83" s="164">
        <v>95.94</v>
      </c>
      <c r="D83" s="164" t="s">
        <v>8</v>
      </c>
      <c r="E83" s="164">
        <v>4.28</v>
      </c>
      <c r="F83" s="164">
        <v>14.84</v>
      </c>
      <c r="G83" s="164">
        <v>3.59</v>
      </c>
      <c r="H83" s="164">
        <v>1.56</v>
      </c>
      <c r="I83" s="164">
        <v>0.04</v>
      </c>
      <c r="J83" s="164">
        <v>1.52</v>
      </c>
      <c r="K83" s="164" t="s">
        <v>8</v>
      </c>
      <c r="L83" s="164">
        <v>8.43</v>
      </c>
      <c r="M83" s="164">
        <v>28.76</v>
      </c>
      <c r="N83" s="164">
        <v>34.49</v>
      </c>
      <c r="O83" s="86"/>
      <c r="P83" s="86"/>
      <c r="Q83" s="86"/>
      <c r="R83" s="86"/>
      <c r="S83" s="86"/>
      <c r="T83" s="86"/>
      <c r="U83" s="86"/>
      <c r="V83" s="86"/>
      <c r="W83" s="86"/>
      <c r="X83" s="86"/>
      <c r="Y83" s="86"/>
      <c r="Z83" s="86"/>
      <c r="AA83" s="86"/>
      <c r="AB83" s="86"/>
      <c r="AC83" s="86"/>
    </row>
    <row r="84" spans="1:29" s="87" customFormat="1" ht="11.1" customHeight="1">
      <c r="A84" s="69">
        <f>IF(B84&lt;&gt;"",COUNTA($B$20:B84),"")</f>
        <v>64</v>
      </c>
      <c r="B84" s="78" t="s">
        <v>91</v>
      </c>
      <c r="C84" s="164" t="s">
        <v>8</v>
      </c>
      <c r="D84" s="164" t="s">
        <v>8</v>
      </c>
      <c r="E84" s="164" t="s">
        <v>8</v>
      </c>
      <c r="F84" s="164" t="s">
        <v>8</v>
      </c>
      <c r="G84" s="164" t="s">
        <v>8</v>
      </c>
      <c r="H84" s="164" t="s">
        <v>8</v>
      </c>
      <c r="I84" s="164" t="s">
        <v>8</v>
      </c>
      <c r="J84" s="164" t="s">
        <v>8</v>
      </c>
      <c r="K84" s="164" t="s">
        <v>8</v>
      </c>
      <c r="L84" s="164" t="s">
        <v>8</v>
      </c>
      <c r="M84" s="164" t="s">
        <v>8</v>
      </c>
      <c r="N84" s="164" t="s">
        <v>8</v>
      </c>
      <c r="O84" s="86"/>
      <c r="P84" s="86"/>
      <c r="Q84" s="86"/>
      <c r="R84" s="86"/>
      <c r="S84" s="86"/>
      <c r="T84" s="86"/>
      <c r="U84" s="86"/>
      <c r="V84" s="86"/>
      <c r="W84" s="86"/>
      <c r="X84" s="86"/>
      <c r="Y84" s="86"/>
      <c r="Z84" s="86"/>
      <c r="AA84" s="86"/>
      <c r="AB84" s="86"/>
      <c r="AC84" s="86"/>
    </row>
    <row r="85" spans="1:29" s="87" customFormat="1" ht="11.1" customHeight="1">
      <c r="A85" s="69">
        <f>IF(B85&lt;&gt;"",COUNTA($B$20:B85),"")</f>
        <v>65</v>
      </c>
      <c r="B85" s="78" t="s">
        <v>92</v>
      </c>
      <c r="C85" s="164">
        <v>53.22</v>
      </c>
      <c r="D85" s="164">
        <v>0.06</v>
      </c>
      <c r="E85" s="164" t="s">
        <v>8</v>
      </c>
      <c r="F85" s="164">
        <v>0.05</v>
      </c>
      <c r="G85" s="164" t="s">
        <v>8</v>
      </c>
      <c r="H85" s="164">
        <v>0.28000000000000003</v>
      </c>
      <c r="I85" s="164" t="s">
        <v>8</v>
      </c>
      <c r="J85" s="164">
        <v>0.28000000000000003</v>
      </c>
      <c r="K85" s="164" t="s">
        <v>8</v>
      </c>
      <c r="L85" s="164">
        <v>0.74</v>
      </c>
      <c r="M85" s="164">
        <v>52.09</v>
      </c>
      <c r="N85" s="164" t="s">
        <v>8</v>
      </c>
      <c r="O85" s="86"/>
      <c r="P85" s="86"/>
      <c r="Q85" s="86"/>
      <c r="R85" s="86"/>
      <c r="S85" s="86"/>
      <c r="T85" s="86"/>
      <c r="U85" s="86"/>
      <c r="V85" s="86"/>
      <c r="W85" s="86"/>
      <c r="X85" s="86"/>
      <c r="Y85" s="86"/>
      <c r="Z85" s="86"/>
      <c r="AA85" s="86"/>
      <c r="AB85" s="86"/>
      <c r="AC85" s="86"/>
    </row>
    <row r="86" spans="1:29" s="87" customFormat="1" ht="11.1" customHeight="1">
      <c r="A86" s="69">
        <f>IF(B86&lt;&gt;"",COUNTA($B$20:B86),"")</f>
        <v>66</v>
      </c>
      <c r="B86" s="78" t="s">
        <v>74</v>
      </c>
      <c r="C86" s="164">
        <v>0.82</v>
      </c>
      <c r="D86" s="164" t="s">
        <v>8</v>
      </c>
      <c r="E86" s="164" t="s">
        <v>8</v>
      </c>
      <c r="F86" s="164" t="s">
        <v>8</v>
      </c>
      <c r="G86" s="164" t="s">
        <v>8</v>
      </c>
      <c r="H86" s="164">
        <v>0.25</v>
      </c>
      <c r="I86" s="164" t="s">
        <v>8</v>
      </c>
      <c r="J86" s="164">
        <v>0.25</v>
      </c>
      <c r="K86" s="164" t="s">
        <v>8</v>
      </c>
      <c r="L86" s="164">
        <v>0.56999999999999995</v>
      </c>
      <c r="M86" s="164" t="s">
        <v>8</v>
      </c>
      <c r="N86" s="164" t="s">
        <v>8</v>
      </c>
      <c r="O86" s="86"/>
      <c r="P86" s="86"/>
      <c r="Q86" s="86"/>
      <c r="R86" s="86"/>
      <c r="S86" s="86"/>
      <c r="T86" s="86"/>
      <c r="U86" s="86"/>
      <c r="V86" s="86"/>
      <c r="W86" s="86"/>
      <c r="X86" s="86"/>
      <c r="Y86" s="86"/>
      <c r="Z86" s="86"/>
      <c r="AA86" s="86"/>
      <c r="AB86" s="86"/>
      <c r="AC86" s="86"/>
    </row>
    <row r="87" spans="1:29" s="71" customFormat="1" ht="19.149999999999999" customHeight="1">
      <c r="A87" s="70">
        <f>IF(B87&lt;&gt;"",COUNTA($B$20:B87),"")</f>
        <v>67</v>
      </c>
      <c r="B87" s="80" t="s">
        <v>93</v>
      </c>
      <c r="C87" s="165">
        <v>148.34</v>
      </c>
      <c r="D87" s="165">
        <v>0.06</v>
      </c>
      <c r="E87" s="165">
        <v>4.28</v>
      </c>
      <c r="F87" s="165">
        <v>14.9</v>
      </c>
      <c r="G87" s="165">
        <v>3.59</v>
      </c>
      <c r="H87" s="165">
        <v>1.58</v>
      </c>
      <c r="I87" s="165">
        <v>0.04</v>
      </c>
      <c r="J87" s="165">
        <v>1.55</v>
      </c>
      <c r="K87" s="165" t="s">
        <v>8</v>
      </c>
      <c r="L87" s="165">
        <v>8.61</v>
      </c>
      <c r="M87" s="165">
        <v>80.849999999999994</v>
      </c>
      <c r="N87" s="165">
        <v>34.49</v>
      </c>
      <c r="O87" s="85"/>
      <c r="P87" s="85"/>
      <c r="Q87" s="85"/>
      <c r="R87" s="85"/>
      <c r="S87" s="85"/>
      <c r="T87" s="85"/>
      <c r="U87" s="85"/>
      <c r="V87" s="85"/>
      <c r="W87" s="85"/>
      <c r="X87" s="85"/>
      <c r="Y87" s="85"/>
      <c r="Z87" s="85"/>
      <c r="AA87" s="85"/>
      <c r="AB87" s="85"/>
      <c r="AC87" s="85"/>
    </row>
    <row r="88" spans="1:29" s="71" customFormat="1" ht="19.149999999999999" customHeight="1">
      <c r="A88" s="70">
        <f>IF(B88&lt;&gt;"",COUNTA($B$20:B88),"")</f>
        <v>68</v>
      </c>
      <c r="B88" s="80" t="s">
        <v>94</v>
      </c>
      <c r="C88" s="165">
        <v>1572.46</v>
      </c>
      <c r="D88" s="165">
        <v>28.34</v>
      </c>
      <c r="E88" s="165">
        <v>58.68</v>
      </c>
      <c r="F88" s="165">
        <v>21.44</v>
      </c>
      <c r="G88" s="165">
        <v>12.18</v>
      </c>
      <c r="H88" s="165">
        <v>920.46</v>
      </c>
      <c r="I88" s="165">
        <v>591.61</v>
      </c>
      <c r="J88" s="165">
        <v>328.85</v>
      </c>
      <c r="K88" s="165">
        <v>6</v>
      </c>
      <c r="L88" s="165">
        <v>33.409999999999997</v>
      </c>
      <c r="M88" s="165">
        <v>86.12</v>
      </c>
      <c r="N88" s="165">
        <v>405.84</v>
      </c>
      <c r="O88" s="85"/>
      <c r="P88" s="85"/>
      <c r="Q88" s="85"/>
      <c r="R88" s="85"/>
      <c r="S88" s="85"/>
      <c r="T88" s="85"/>
      <c r="U88" s="85"/>
      <c r="V88" s="85"/>
      <c r="W88" s="85"/>
      <c r="X88" s="85"/>
      <c r="Y88" s="85"/>
      <c r="Z88" s="85"/>
      <c r="AA88" s="85"/>
      <c r="AB88" s="85"/>
      <c r="AC88" s="85"/>
    </row>
    <row r="89" spans="1:29" s="71" customFormat="1" ht="19.149999999999999" customHeight="1">
      <c r="A89" s="70">
        <f>IF(B89&lt;&gt;"",COUNTA($B$20:B89),"")</f>
        <v>69</v>
      </c>
      <c r="B89" s="80" t="s">
        <v>95</v>
      </c>
      <c r="C89" s="165">
        <v>25.7</v>
      </c>
      <c r="D89" s="165">
        <v>-108.63</v>
      </c>
      <c r="E89" s="165">
        <v>-5.27</v>
      </c>
      <c r="F89" s="165">
        <v>-155.76</v>
      </c>
      <c r="G89" s="165">
        <v>-19.91</v>
      </c>
      <c r="H89" s="165">
        <v>-361.69</v>
      </c>
      <c r="I89" s="165">
        <v>-133.16</v>
      </c>
      <c r="J89" s="165">
        <v>-228.53</v>
      </c>
      <c r="K89" s="165">
        <v>-30.69</v>
      </c>
      <c r="L89" s="165">
        <v>-132.91999999999999</v>
      </c>
      <c r="M89" s="165">
        <v>-14.4</v>
      </c>
      <c r="N89" s="165">
        <v>854.97</v>
      </c>
      <c r="O89" s="85"/>
      <c r="P89" s="85"/>
      <c r="Q89" s="85"/>
      <c r="R89" s="85"/>
      <c r="S89" s="85"/>
      <c r="T89" s="85"/>
      <c r="U89" s="85"/>
      <c r="V89" s="85"/>
      <c r="W89" s="85"/>
      <c r="X89" s="85"/>
      <c r="Y89" s="85"/>
      <c r="Z89" s="85"/>
      <c r="AA89" s="85"/>
      <c r="AB89" s="85"/>
      <c r="AC89" s="85"/>
    </row>
    <row r="90" spans="1:29" s="87" customFormat="1" ht="24.95" customHeight="1">
      <c r="A90" s="69">
        <f>IF(B90&lt;&gt;"",COUNTA($B$20:B90),"")</f>
        <v>70</v>
      </c>
      <c r="B90" s="81" t="s">
        <v>96</v>
      </c>
      <c r="C90" s="166">
        <v>57.7</v>
      </c>
      <c r="D90" s="166">
        <v>-105.68</v>
      </c>
      <c r="E90" s="166">
        <v>-4.46</v>
      </c>
      <c r="F90" s="166">
        <v>-120.29</v>
      </c>
      <c r="G90" s="166">
        <v>-18.43</v>
      </c>
      <c r="H90" s="166">
        <v>-360.47</v>
      </c>
      <c r="I90" s="166">
        <v>-133.01</v>
      </c>
      <c r="J90" s="166">
        <v>-227.46</v>
      </c>
      <c r="K90" s="166">
        <v>-30.62</v>
      </c>
      <c r="L90" s="166">
        <v>-107.57</v>
      </c>
      <c r="M90" s="166">
        <v>-15.26</v>
      </c>
      <c r="N90" s="166">
        <v>820.48</v>
      </c>
      <c r="O90" s="86"/>
      <c r="P90" s="86"/>
      <c r="Q90" s="86"/>
      <c r="R90" s="86"/>
      <c r="S90" s="86"/>
      <c r="T90" s="86"/>
      <c r="U90" s="86"/>
      <c r="V90" s="86"/>
      <c r="W90" s="86"/>
      <c r="X90" s="86"/>
      <c r="Y90" s="86"/>
      <c r="Z90" s="86"/>
      <c r="AA90" s="86"/>
      <c r="AB90" s="86"/>
      <c r="AC90" s="86"/>
    </row>
    <row r="91" spans="1:29" s="87" customFormat="1" ht="15" customHeight="1">
      <c r="A91" s="69">
        <f>IF(B91&lt;&gt;"",COUNTA($B$20:B91),"")</f>
        <v>71</v>
      </c>
      <c r="B91" s="78" t="s">
        <v>97</v>
      </c>
      <c r="C91" s="164">
        <v>34.340000000000003</v>
      </c>
      <c r="D91" s="164" t="s">
        <v>8</v>
      </c>
      <c r="E91" s="164" t="s">
        <v>8</v>
      </c>
      <c r="F91" s="164" t="s">
        <v>8</v>
      </c>
      <c r="G91" s="164" t="s">
        <v>8</v>
      </c>
      <c r="H91" s="164" t="s">
        <v>8</v>
      </c>
      <c r="I91" s="164" t="s">
        <v>8</v>
      </c>
      <c r="J91" s="164" t="s">
        <v>8</v>
      </c>
      <c r="K91" s="164" t="s">
        <v>8</v>
      </c>
      <c r="L91" s="164" t="s">
        <v>8</v>
      </c>
      <c r="M91" s="164" t="s">
        <v>8</v>
      </c>
      <c r="N91" s="164">
        <v>34.340000000000003</v>
      </c>
      <c r="O91" s="86"/>
      <c r="P91" s="86"/>
      <c r="Q91" s="86"/>
      <c r="R91" s="86"/>
      <c r="S91" s="86"/>
      <c r="T91" s="86"/>
      <c r="U91" s="86"/>
      <c r="V91" s="86"/>
      <c r="W91" s="86"/>
      <c r="X91" s="86"/>
      <c r="Y91" s="86"/>
      <c r="Z91" s="86"/>
      <c r="AA91" s="86"/>
      <c r="AB91" s="86"/>
      <c r="AC91" s="86"/>
    </row>
    <row r="92" spans="1:29" ht="11.1" customHeight="1">
      <c r="A92" s="69">
        <f>IF(B92&lt;&gt;"",COUNTA($B$20:B92),"")</f>
        <v>72</v>
      </c>
      <c r="B92" s="78" t="s">
        <v>98</v>
      </c>
      <c r="C92" s="164">
        <v>21.59</v>
      </c>
      <c r="D92" s="164" t="s">
        <v>8</v>
      </c>
      <c r="E92" s="164" t="s">
        <v>8</v>
      </c>
      <c r="F92" s="164" t="s">
        <v>8</v>
      </c>
      <c r="G92" s="164" t="s">
        <v>8</v>
      </c>
      <c r="H92" s="164" t="s">
        <v>8</v>
      </c>
      <c r="I92" s="164" t="s">
        <v>8</v>
      </c>
      <c r="J92" s="164" t="s">
        <v>8</v>
      </c>
      <c r="K92" s="164" t="s">
        <v>8</v>
      </c>
      <c r="L92" s="164" t="s">
        <v>8</v>
      </c>
      <c r="M92" s="164" t="s">
        <v>8</v>
      </c>
      <c r="N92" s="164">
        <v>21.59</v>
      </c>
    </row>
  </sheetData>
  <mergeCells count="27">
    <mergeCell ref="L5:L16"/>
    <mergeCell ref="M5:M16"/>
    <mergeCell ref="N5:N16"/>
    <mergeCell ref="I6:I16"/>
    <mergeCell ref="J6:J16"/>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A1:B1"/>
    <mergeCell ref="C1:G1"/>
    <mergeCell ref="H1:N1"/>
    <mergeCell ref="H2:N3"/>
    <mergeCell ref="C2:G3"/>
    <mergeCell ref="A2:B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5"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AC92"/>
  <sheetViews>
    <sheetView zoomScale="140" zoomScaleNormal="140" workbookViewId="0">
      <pane xSplit="2" ySplit="18" topLeftCell="C19" activePane="bottomRight" state="frozen"/>
      <selection activeCell="C19" sqref="C19:G19"/>
      <selection pane="topRight" activeCell="C19" sqref="C19:G19"/>
      <selection pane="bottomLeft" activeCell="C19" sqref="C19:G19"/>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612</v>
      </c>
      <c r="B1" s="219"/>
      <c r="C1" s="220" t="str">
        <f>"Auszahlungen und Einzahlungen der Kreisverwaltungen "&amp;Deckblatt!A7&amp;" 
nach Produktbereichen"</f>
        <v>Auszahlungen und Einzahlungen der Kreisverwaltungen 2022 
nach Produktbereichen</v>
      </c>
      <c r="D1" s="220"/>
      <c r="E1" s="220"/>
      <c r="F1" s="220"/>
      <c r="G1" s="221"/>
      <c r="H1" s="222" t="str">
        <f>"Auszahlungen und Einzahlungen der Kreisverwaltungen "&amp;Deckblatt!A7&amp;" 
nach Produktbereichen"</f>
        <v>Auszahlungen und Einzahlungen der Kreisverwaltungen 2022 
nach Produktbereichen</v>
      </c>
      <c r="I1" s="220"/>
      <c r="J1" s="220"/>
      <c r="K1" s="220"/>
      <c r="L1" s="220"/>
      <c r="M1" s="220"/>
      <c r="N1" s="221"/>
    </row>
    <row r="2" spans="1:14" s="74" customFormat="1" ht="15" customHeight="1">
      <c r="A2" s="218" t="s">
        <v>617</v>
      </c>
      <c r="B2" s="219"/>
      <c r="C2" s="220" t="s">
        <v>67</v>
      </c>
      <c r="D2" s="220"/>
      <c r="E2" s="220"/>
      <c r="F2" s="220"/>
      <c r="G2" s="221"/>
      <c r="H2" s="222" t="s">
        <v>67</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12" t="s">
        <v>28</v>
      </c>
      <c r="B4" s="213" t="s">
        <v>116</v>
      </c>
      <c r="C4" s="213" t="s">
        <v>1</v>
      </c>
      <c r="D4" s="213" t="s">
        <v>120</v>
      </c>
      <c r="E4" s="213"/>
      <c r="F4" s="213"/>
      <c r="G4" s="266"/>
      <c r="H4" s="267" t="s">
        <v>120</v>
      </c>
      <c r="I4" s="213"/>
      <c r="J4" s="213"/>
      <c r="K4" s="213"/>
      <c r="L4" s="213"/>
      <c r="M4" s="213"/>
      <c r="N4" s="266"/>
    </row>
    <row r="5" spans="1:14" ht="11.45" customHeight="1">
      <c r="A5" s="212"/>
      <c r="B5" s="213"/>
      <c r="C5" s="213"/>
      <c r="D5" s="217" t="s">
        <v>107</v>
      </c>
      <c r="E5" s="217" t="s">
        <v>108</v>
      </c>
      <c r="F5" s="217" t="s">
        <v>109</v>
      </c>
      <c r="G5" s="216" t="s">
        <v>110</v>
      </c>
      <c r="H5" s="212" t="s">
        <v>111</v>
      </c>
      <c r="I5" s="217" t="s">
        <v>104</v>
      </c>
      <c r="J5" s="217"/>
      <c r="K5" s="217" t="s">
        <v>113</v>
      </c>
      <c r="L5" s="217" t="s">
        <v>118</v>
      </c>
      <c r="M5" s="217" t="s">
        <v>119</v>
      </c>
      <c r="N5" s="216" t="s">
        <v>114</v>
      </c>
    </row>
    <row r="6" spans="1:14" ht="11.45" customHeight="1">
      <c r="A6" s="212"/>
      <c r="B6" s="213"/>
      <c r="C6" s="213"/>
      <c r="D6" s="217"/>
      <c r="E6" s="217"/>
      <c r="F6" s="217"/>
      <c r="G6" s="216"/>
      <c r="H6" s="212"/>
      <c r="I6" s="217" t="s">
        <v>103</v>
      </c>
      <c r="J6" s="217" t="s">
        <v>112</v>
      </c>
      <c r="K6" s="217"/>
      <c r="L6" s="217"/>
      <c r="M6" s="217"/>
      <c r="N6" s="216"/>
    </row>
    <row r="7" spans="1:14" ht="11.45" customHeight="1">
      <c r="A7" s="212"/>
      <c r="B7" s="213"/>
      <c r="C7" s="213"/>
      <c r="D7" s="217"/>
      <c r="E7" s="217"/>
      <c r="F7" s="217"/>
      <c r="G7" s="216"/>
      <c r="H7" s="212"/>
      <c r="I7" s="217"/>
      <c r="J7" s="217"/>
      <c r="K7" s="217"/>
      <c r="L7" s="217"/>
      <c r="M7" s="217"/>
      <c r="N7" s="216"/>
    </row>
    <row r="8" spans="1:14" ht="11.45" customHeight="1">
      <c r="A8" s="212"/>
      <c r="B8" s="213"/>
      <c r="C8" s="213"/>
      <c r="D8" s="217"/>
      <c r="E8" s="217"/>
      <c r="F8" s="217"/>
      <c r="G8" s="216"/>
      <c r="H8" s="212"/>
      <c r="I8" s="217"/>
      <c r="J8" s="217"/>
      <c r="K8" s="217"/>
      <c r="L8" s="217"/>
      <c r="M8" s="217"/>
      <c r="N8" s="216"/>
    </row>
    <row r="9" spans="1:14" ht="11.45" customHeight="1">
      <c r="A9" s="212"/>
      <c r="B9" s="213"/>
      <c r="C9" s="265"/>
      <c r="D9" s="268"/>
      <c r="E9" s="268"/>
      <c r="F9" s="268"/>
      <c r="G9" s="269"/>
      <c r="H9" s="270"/>
      <c r="I9" s="268"/>
      <c r="J9" s="268"/>
      <c r="K9" s="268"/>
      <c r="L9" s="268"/>
      <c r="M9" s="268"/>
      <c r="N9" s="216"/>
    </row>
    <row r="10" spans="1:14" ht="11.45" customHeight="1">
      <c r="A10" s="212"/>
      <c r="B10" s="213"/>
      <c r="C10" s="265"/>
      <c r="D10" s="268"/>
      <c r="E10" s="268"/>
      <c r="F10" s="268"/>
      <c r="G10" s="269"/>
      <c r="H10" s="270"/>
      <c r="I10" s="268"/>
      <c r="J10" s="268"/>
      <c r="K10" s="268"/>
      <c r="L10" s="268"/>
      <c r="M10" s="268"/>
      <c r="N10" s="216"/>
    </row>
    <row r="11" spans="1:14" ht="11.45" customHeight="1">
      <c r="A11" s="212"/>
      <c r="B11" s="213"/>
      <c r="C11" s="265"/>
      <c r="D11" s="268"/>
      <c r="E11" s="268"/>
      <c r="F11" s="268"/>
      <c r="G11" s="269"/>
      <c r="H11" s="270"/>
      <c r="I11" s="268"/>
      <c r="J11" s="268"/>
      <c r="K11" s="268"/>
      <c r="L11" s="268"/>
      <c r="M11" s="268"/>
      <c r="N11" s="216"/>
    </row>
    <row r="12" spans="1:14" ht="11.45" customHeight="1">
      <c r="A12" s="212"/>
      <c r="B12" s="213"/>
      <c r="C12" s="265"/>
      <c r="D12" s="268"/>
      <c r="E12" s="268"/>
      <c r="F12" s="268"/>
      <c r="G12" s="269"/>
      <c r="H12" s="270"/>
      <c r="I12" s="268"/>
      <c r="J12" s="268"/>
      <c r="K12" s="268"/>
      <c r="L12" s="268"/>
      <c r="M12" s="268"/>
      <c r="N12" s="216"/>
    </row>
    <row r="13" spans="1:14" ht="11.45" customHeight="1">
      <c r="A13" s="212"/>
      <c r="B13" s="213"/>
      <c r="C13" s="265"/>
      <c r="D13" s="268"/>
      <c r="E13" s="268"/>
      <c r="F13" s="268"/>
      <c r="G13" s="269"/>
      <c r="H13" s="270"/>
      <c r="I13" s="268"/>
      <c r="J13" s="268"/>
      <c r="K13" s="268"/>
      <c r="L13" s="268"/>
      <c r="M13" s="268"/>
      <c r="N13" s="216"/>
    </row>
    <row r="14" spans="1:14" ht="11.45" customHeight="1">
      <c r="A14" s="212"/>
      <c r="B14" s="213"/>
      <c r="C14" s="265"/>
      <c r="D14" s="268"/>
      <c r="E14" s="268"/>
      <c r="F14" s="268"/>
      <c r="G14" s="269"/>
      <c r="H14" s="270"/>
      <c r="I14" s="268"/>
      <c r="J14" s="268"/>
      <c r="K14" s="268"/>
      <c r="L14" s="268"/>
      <c r="M14" s="268"/>
      <c r="N14" s="216"/>
    </row>
    <row r="15" spans="1:14" ht="11.45" customHeight="1">
      <c r="A15" s="212"/>
      <c r="B15" s="213"/>
      <c r="C15" s="265"/>
      <c r="D15" s="268"/>
      <c r="E15" s="268"/>
      <c r="F15" s="268"/>
      <c r="G15" s="269"/>
      <c r="H15" s="270"/>
      <c r="I15" s="268"/>
      <c r="J15" s="268"/>
      <c r="K15" s="268"/>
      <c r="L15" s="268"/>
      <c r="M15" s="268"/>
      <c r="N15" s="216"/>
    </row>
    <row r="16" spans="1:14" ht="11.45" customHeight="1">
      <c r="A16" s="212"/>
      <c r="B16" s="213"/>
      <c r="C16" s="265"/>
      <c r="D16" s="268"/>
      <c r="E16" s="268"/>
      <c r="F16" s="268"/>
      <c r="G16" s="269"/>
      <c r="H16" s="270"/>
      <c r="I16" s="268"/>
      <c r="J16" s="268"/>
      <c r="K16" s="268"/>
      <c r="L16" s="268"/>
      <c r="M16" s="268"/>
      <c r="N16" s="216"/>
    </row>
    <row r="17" spans="1:29" ht="11.45" customHeight="1">
      <c r="A17" s="212"/>
      <c r="B17" s="213"/>
      <c r="C17" s="265"/>
      <c r="D17" s="145">
        <v>11</v>
      </c>
      <c r="E17" s="145">
        <v>12</v>
      </c>
      <c r="F17" s="145" t="s">
        <v>101</v>
      </c>
      <c r="G17" s="146" t="s">
        <v>102</v>
      </c>
      <c r="H17" s="147">
        <v>3</v>
      </c>
      <c r="I17" s="145" t="s">
        <v>105</v>
      </c>
      <c r="J17" s="145">
        <v>36</v>
      </c>
      <c r="K17" s="145">
        <v>4</v>
      </c>
      <c r="L17" s="145" t="s">
        <v>106</v>
      </c>
      <c r="M17" s="145" t="s">
        <v>115</v>
      </c>
      <c r="N17" s="141">
        <v>6</v>
      </c>
    </row>
    <row r="18" spans="1:29" s="83" customFormat="1" ht="11.45" customHeight="1">
      <c r="A18" s="64">
        <v>1</v>
      </c>
      <c r="B18" s="65">
        <v>2</v>
      </c>
      <c r="C18" s="142">
        <v>3</v>
      </c>
      <c r="D18" s="142">
        <v>4</v>
      </c>
      <c r="E18" s="142">
        <v>5</v>
      </c>
      <c r="F18" s="142">
        <v>6</v>
      </c>
      <c r="G18" s="143">
        <v>7</v>
      </c>
      <c r="H18" s="148">
        <v>8</v>
      </c>
      <c r="I18" s="142">
        <v>9</v>
      </c>
      <c r="J18" s="142">
        <v>10</v>
      </c>
      <c r="K18" s="142">
        <v>11</v>
      </c>
      <c r="L18" s="142">
        <v>12</v>
      </c>
      <c r="M18" s="142">
        <v>13</v>
      </c>
      <c r="N18" s="67">
        <v>14</v>
      </c>
    </row>
    <row r="19" spans="1:29" s="71" customFormat="1" ht="20.100000000000001" customHeight="1">
      <c r="A19" s="88"/>
      <c r="B19" s="84"/>
      <c r="C19" s="263" t="s">
        <v>969</v>
      </c>
      <c r="D19" s="264"/>
      <c r="E19" s="264"/>
      <c r="F19" s="264"/>
      <c r="G19" s="264"/>
      <c r="H19" s="264" t="s">
        <v>969</v>
      </c>
      <c r="I19" s="264"/>
      <c r="J19" s="264"/>
      <c r="K19" s="264"/>
      <c r="L19" s="264"/>
      <c r="M19" s="264"/>
      <c r="N19" s="264"/>
      <c r="O19" s="85"/>
      <c r="P19" s="85"/>
      <c r="Q19" s="85"/>
      <c r="R19" s="85"/>
      <c r="S19" s="85"/>
      <c r="T19" s="85"/>
      <c r="U19" s="85"/>
      <c r="V19" s="85"/>
      <c r="W19" s="85"/>
      <c r="X19" s="85"/>
      <c r="Y19" s="85"/>
      <c r="Z19" s="85"/>
      <c r="AA19" s="85"/>
      <c r="AB19" s="85"/>
      <c r="AC19" s="85"/>
    </row>
    <row r="20" spans="1:29" s="71" customFormat="1" ht="11.1" customHeight="1">
      <c r="A20" s="69">
        <f>IF(B20&lt;&gt;"",COUNTA($B$20:B20),"")</f>
        <v>1</v>
      </c>
      <c r="B20" s="78" t="s">
        <v>70</v>
      </c>
      <c r="C20" s="161">
        <v>77886</v>
      </c>
      <c r="D20" s="161">
        <v>20288</v>
      </c>
      <c r="E20" s="161">
        <v>12651</v>
      </c>
      <c r="F20" s="161">
        <v>3075</v>
      </c>
      <c r="G20" s="161">
        <v>4749</v>
      </c>
      <c r="H20" s="161">
        <v>18551</v>
      </c>
      <c r="I20" s="161">
        <v>10136</v>
      </c>
      <c r="J20" s="161">
        <v>8415</v>
      </c>
      <c r="K20" s="161">
        <v>4461</v>
      </c>
      <c r="L20" s="161">
        <v>9156</v>
      </c>
      <c r="M20" s="161">
        <v>4955</v>
      </c>
      <c r="N20" s="161" t="s">
        <v>8</v>
      </c>
      <c r="O20" s="85"/>
      <c r="P20" s="85"/>
      <c r="Q20" s="85"/>
      <c r="R20" s="85"/>
      <c r="S20" s="85"/>
      <c r="T20" s="85"/>
      <c r="U20" s="85"/>
      <c r="V20" s="85"/>
      <c r="W20" s="85"/>
      <c r="X20" s="85"/>
      <c r="Y20" s="85"/>
      <c r="Z20" s="85"/>
      <c r="AA20" s="85"/>
      <c r="AB20" s="85"/>
      <c r="AC20" s="85"/>
    </row>
    <row r="21" spans="1:29" s="71" customFormat="1" ht="11.1" customHeight="1">
      <c r="A21" s="69">
        <f>IF(B21&lt;&gt;"",COUNTA($B$20:B21),"")</f>
        <v>2</v>
      </c>
      <c r="B21" s="78" t="s">
        <v>71</v>
      </c>
      <c r="C21" s="161">
        <v>63648</v>
      </c>
      <c r="D21" s="161">
        <v>3451</v>
      </c>
      <c r="E21" s="161">
        <v>1680</v>
      </c>
      <c r="F21" s="161">
        <v>19366</v>
      </c>
      <c r="G21" s="161">
        <v>640</v>
      </c>
      <c r="H21" s="161">
        <v>10256</v>
      </c>
      <c r="I21" s="161">
        <v>10231</v>
      </c>
      <c r="J21" s="161">
        <v>25</v>
      </c>
      <c r="K21" s="161">
        <v>23</v>
      </c>
      <c r="L21" s="161">
        <v>4151</v>
      </c>
      <c r="M21" s="161">
        <v>24080</v>
      </c>
      <c r="N21" s="161" t="s">
        <v>8</v>
      </c>
      <c r="O21" s="85"/>
      <c r="P21" s="85"/>
      <c r="Q21" s="85"/>
      <c r="R21" s="85"/>
      <c r="S21" s="85"/>
      <c r="T21" s="85"/>
      <c r="U21" s="85"/>
      <c r="V21" s="85"/>
      <c r="W21" s="85"/>
      <c r="X21" s="85"/>
      <c r="Y21" s="85"/>
      <c r="Z21" s="85"/>
      <c r="AA21" s="85"/>
      <c r="AB21" s="85"/>
      <c r="AC21" s="85"/>
    </row>
    <row r="22" spans="1:29" s="71" customFormat="1" ht="21.6" customHeight="1">
      <c r="A22" s="69">
        <f>IF(B22&lt;&gt;"",COUNTA($B$20:B22),"")</f>
        <v>3</v>
      </c>
      <c r="B22" s="79" t="s">
        <v>628</v>
      </c>
      <c r="C22" s="161">
        <v>207636</v>
      </c>
      <c r="D22" s="161" t="s">
        <v>8</v>
      </c>
      <c r="E22" s="161" t="s">
        <v>8</v>
      </c>
      <c r="F22" s="161" t="s">
        <v>8</v>
      </c>
      <c r="G22" s="161" t="s">
        <v>8</v>
      </c>
      <c r="H22" s="161">
        <v>207636</v>
      </c>
      <c r="I22" s="161">
        <v>165794</v>
      </c>
      <c r="J22" s="161">
        <v>41842</v>
      </c>
      <c r="K22" s="161" t="s">
        <v>8</v>
      </c>
      <c r="L22" s="161" t="s">
        <v>8</v>
      </c>
      <c r="M22" s="161" t="s">
        <v>8</v>
      </c>
      <c r="N22" s="161" t="s">
        <v>8</v>
      </c>
      <c r="O22" s="85"/>
      <c r="P22" s="85"/>
      <c r="Q22" s="85"/>
      <c r="R22" s="85"/>
      <c r="S22" s="85"/>
      <c r="T22" s="85"/>
      <c r="U22" s="85"/>
      <c r="V22" s="85"/>
      <c r="W22" s="85"/>
      <c r="X22" s="85"/>
      <c r="Y22" s="85"/>
      <c r="Z22" s="85"/>
      <c r="AA22" s="85"/>
      <c r="AB22" s="85"/>
      <c r="AC22" s="85"/>
    </row>
    <row r="23" spans="1:29" s="71" customFormat="1" ht="11.1" customHeight="1">
      <c r="A23" s="69">
        <f>IF(B23&lt;&gt;"",COUNTA($B$20:B23),"")</f>
        <v>4</v>
      </c>
      <c r="B23" s="78" t="s">
        <v>72</v>
      </c>
      <c r="C23" s="161">
        <v>918</v>
      </c>
      <c r="D23" s="161" t="s">
        <v>8</v>
      </c>
      <c r="E23" s="161" t="s">
        <v>8</v>
      </c>
      <c r="F23" s="161" t="s">
        <v>8</v>
      </c>
      <c r="G23" s="161" t="s">
        <v>8</v>
      </c>
      <c r="H23" s="161" t="s">
        <v>8</v>
      </c>
      <c r="I23" s="161" t="s">
        <v>8</v>
      </c>
      <c r="J23" s="161" t="s">
        <v>8</v>
      </c>
      <c r="K23" s="161" t="s">
        <v>8</v>
      </c>
      <c r="L23" s="161" t="s">
        <v>8</v>
      </c>
      <c r="M23" s="161" t="s">
        <v>8</v>
      </c>
      <c r="N23" s="161">
        <v>918</v>
      </c>
      <c r="O23" s="85"/>
      <c r="P23" s="85"/>
      <c r="Q23" s="85"/>
      <c r="R23" s="85"/>
      <c r="S23" s="85"/>
      <c r="T23" s="85"/>
      <c r="U23" s="85"/>
      <c r="V23" s="85"/>
      <c r="W23" s="85"/>
      <c r="X23" s="85"/>
      <c r="Y23" s="85"/>
      <c r="Z23" s="85"/>
      <c r="AA23" s="85"/>
      <c r="AB23" s="85"/>
      <c r="AC23" s="85"/>
    </row>
    <row r="24" spans="1:29" s="71" customFormat="1" ht="11.1" customHeight="1">
      <c r="A24" s="69">
        <f>IF(B24&lt;&gt;"",COUNTA($B$20:B24),"")</f>
        <v>5</v>
      </c>
      <c r="B24" s="78" t="s">
        <v>73</v>
      </c>
      <c r="C24" s="161">
        <v>165005</v>
      </c>
      <c r="D24" s="161">
        <v>13028</v>
      </c>
      <c r="E24" s="161">
        <v>5161</v>
      </c>
      <c r="F24" s="161">
        <v>9870</v>
      </c>
      <c r="G24" s="161">
        <v>764</v>
      </c>
      <c r="H24" s="161">
        <v>123448</v>
      </c>
      <c r="I24" s="161">
        <v>6835</v>
      </c>
      <c r="J24" s="161">
        <v>116613</v>
      </c>
      <c r="K24" s="161">
        <v>4342</v>
      </c>
      <c r="L24" s="161">
        <v>6421</v>
      </c>
      <c r="M24" s="161">
        <v>1965</v>
      </c>
      <c r="N24" s="161">
        <v>5</v>
      </c>
      <c r="O24" s="85"/>
      <c r="P24" s="85"/>
      <c r="Q24" s="85"/>
      <c r="R24" s="85"/>
      <c r="S24" s="85"/>
      <c r="T24" s="85"/>
      <c r="U24" s="85"/>
      <c r="V24" s="85"/>
      <c r="W24" s="85"/>
      <c r="X24" s="85"/>
      <c r="Y24" s="85"/>
      <c r="Z24" s="85"/>
      <c r="AA24" s="85"/>
      <c r="AB24" s="85"/>
      <c r="AC24" s="85"/>
    </row>
    <row r="25" spans="1:29" s="71" customFormat="1" ht="11.1" customHeight="1">
      <c r="A25" s="69">
        <f>IF(B25&lt;&gt;"",COUNTA($B$20:B25),"")</f>
        <v>6</v>
      </c>
      <c r="B25" s="78" t="s">
        <v>74</v>
      </c>
      <c r="C25" s="161">
        <v>155429</v>
      </c>
      <c r="D25" s="161" t="s">
        <v>8</v>
      </c>
      <c r="E25" s="161">
        <v>7</v>
      </c>
      <c r="F25" s="161">
        <v>1057</v>
      </c>
      <c r="G25" s="161" t="s">
        <v>8</v>
      </c>
      <c r="H25" s="161">
        <v>31139</v>
      </c>
      <c r="I25" s="161" t="s">
        <v>8</v>
      </c>
      <c r="J25" s="161">
        <v>31139</v>
      </c>
      <c r="K25" s="161" t="s">
        <v>8</v>
      </c>
      <c r="L25" s="161" t="s">
        <v>8</v>
      </c>
      <c r="M25" s="161">
        <v>32</v>
      </c>
      <c r="N25" s="161">
        <v>123194</v>
      </c>
      <c r="O25" s="85"/>
      <c r="P25" s="85"/>
      <c r="Q25" s="85"/>
      <c r="R25" s="85"/>
      <c r="S25" s="85"/>
      <c r="T25" s="85"/>
      <c r="U25" s="85"/>
      <c r="V25" s="85"/>
      <c r="W25" s="85"/>
      <c r="X25" s="85"/>
      <c r="Y25" s="85"/>
      <c r="Z25" s="85"/>
      <c r="AA25" s="85"/>
      <c r="AB25" s="85"/>
      <c r="AC25" s="85"/>
    </row>
    <row r="26" spans="1:29" s="71" customFormat="1" ht="19.149999999999999" customHeight="1">
      <c r="A26" s="70">
        <f>IF(B26&lt;&gt;"",COUNTA($B$20:B26),"")</f>
        <v>7</v>
      </c>
      <c r="B26" s="80" t="s">
        <v>75</v>
      </c>
      <c r="C26" s="162">
        <v>359663</v>
      </c>
      <c r="D26" s="162">
        <v>36768</v>
      </c>
      <c r="E26" s="162">
        <v>19484</v>
      </c>
      <c r="F26" s="162">
        <v>31254</v>
      </c>
      <c r="G26" s="162">
        <v>6153</v>
      </c>
      <c r="H26" s="162">
        <v>328753</v>
      </c>
      <c r="I26" s="162">
        <v>192997</v>
      </c>
      <c r="J26" s="162">
        <v>135756</v>
      </c>
      <c r="K26" s="162">
        <v>8826</v>
      </c>
      <c r="L26" s="162">
        <v>19728</v>
      </c>
      <c r="M26" s="162">
        <v>30968</v>
      </c>
      <c r="N26" s="162">
        <v>-122271</v>
      </c>
      <c r="O26" s="85"/>
      <c r="P26" s="85"/>
      <c r="Q26" s="85"/>
      <c r="R26" s="85"/>
      <c r="S26" s="85"/>
      <c r="T26" s="85"/>
      <c r="U26" s="85"/>
      <c r="V26" s="85"/>
      <c r="W26" s="85"/>
      <c r="X26" s="85"/>
      <c r="Y26" s="85"/>
      <c r="Z26" s="85"/>
      <c r="AA26" s="85"/>
      <c r="AB26" s="85"/>
      <c r="AC26" s="85"/>
    </row>
    <row r="27" spans="1:29" s="71" customFormat="1" ht="21.6" customHeight="1">
      <c r="A27" s="69">
        <f>IF(B27&lt;&gt;"",COUNTA($B$20:B27),"")</f>
        <v>8</v>
      </c>
      <c r="B27" s="79" t="s">
        <v>76</v>
      </c>
      <c r="C27" s="161">
        <v>11674</v>
      </c>
      <c r="D27" s="161">
        <v>927</v>
      </c>
      <c r="E27" s="161">
        <v>1481</v>
      </c>
      <c r="F27" s="161">
        <v>1433</v>
      </c>
      <c r="G27" s="161">
        <v>16</v>
      </c>
      <c r="H27" s="161">
        <v>739</v>
      </c>
      <c r="I27" s="161" t="s">
        <v>8</v>
      </c>
      <c r="J27" s="161">
        <v>739</v>
      </c>
      <c r="K27" s="161" t="s">
        <v>8</v>
      </c>
      <c r="L27" s="161">
        <v>6212</v>
      </c>
      <c r="M27" s="161">
        <v>864</v>
      </c>
      <c r="N27" s="161" t="s">
        <v>8</v>
      </c>
      <c r="O27" s="85"/>
      <c r="P27" s="85"/>
      <c r="Q27" s="85"/>
      <c r="R27" s="85"/>
      <c r="S27" s="85"/>
      <c r="T27" s="85"/>
      <c r="U27" s="85"/>
      <c r="V27" s="85"/>
      <c r="W27" s="85"/>
      <c r="X27" s="85"/>
      <c r="Y27" s="85"/>
      <c r="Z27" s="85"/>
      <c r="AA27" s="85"/>
      <c r="AB27" s="85"/>
      <c r="AC27" s="85"/>
    </row>
    <row r="28" spans="1:29" s="71" customFormat="1" ht="11.1" customHeight="1">
      <c r="A28" s="69">
        <f>IF(B28&lt;&gt;"",COUNTA($B$20:B28),"")</f>
        <v>9</v>
      </c>
      <c r="B28" s="78" t="s">
        <v>77</v>
      </c>
      <c r="C28" s="161">
        <v>8626</v>
      </c>
      <c r="D28" s="161">
        <v>171</v>
      </c>
      <c r="E28" s="161">
        <v>807</v>
      </c>
      <c r="F28" s="161">
        <v>1263</v>
      </c>
      <c r="G28" s="161">
        <v>2</v>
      </c>
      <c r="H28" s="161" t="s">
        <v>8</v>
      </c>
      <c r="I28" s="161" t="s">
        <v>8</v>
      </c>
      <c r="J28" s="161" t="s">
        <v>8</v>
      </c>
      <c r="K28" s="161" t="s">
        <v>8</v>
      </c>
      <c r="L28" s="161">
        <v>5518</v>
      </c>
      <c r="M28" s="161">
        <v>864</v>
      </c>
      <c r="N28" s="161" t="s">
        <v>8</v>
      </c>
      <c r="O28" s="85"/>
      <c r="P28" s="85"/>
      <c r="Q28" s="85"/>
      <c r="R28" s="85"/>
      <c r="S28" s="85"/>
      <c r="T28" s="85"/>
      <c r="U28" s="85"/>
      <c r="V28" s="85"/>
      <c r="W28" s="85"/>
      <c r="X28" s="85"/>
      <c r="Y28" s="85"/>
      <c r="Z28" s="85"/>
      <c r="AA28" s="85"/>
      <c r="AB28" s="85"/>
      <c r="AC28" s="85"/>
    </row>
    <row r="29" spans="1:29" s="71" customFormat="1" ht="11.1" customHeight="1">
      <c r="A29" s="69">
        <f>IF(B29&lt;&gt;"",COUNTA($B$20:B29),"")</f>
        <v>10</v>
      </c>
      <c r="B29" s="78" t="s">
        <v>78</v>
      </c>
      <c r="C29" s="161" t="s">
        <v>8</v>
      </c>
      <c r="D29" s="161" t="s">
        <v>8</v>
      </c>
      <c r="E29" s="161" t="s">
        <v>8</v>
      </c>
      <c r="F29" s="161" t="s">
        <v>8</v>
      </c>
      <c r="G29" s="161" t="s">
        <v>8</v>
      </c>
      <c r="H29" s="161" t="s">
        <v>8</v>
      </c>
      <c r="I29" s="161" t="s">
        <v>8</v>
      </c>
      <c r="J29" s="161" t="s">
        <v>8</v>
      </c>
      <c r="K29" s="161" t="s">
        <v>8</v>
      </c>
      <c r="L29" s="161" t="s">
        <v>8</v>
      </c>
      <c r="M29" s="161" t="s">
        <v>8</v>
      </c>
      <c r="N29" s="161" t="s">
        <v>8</v>
      </c>
      <c r="O29" s="85"/>
      <c r="P29" s="85"/>
      <c r="Q29" s="85"/>
      <c r="R29" s="85"/>
      <c r="S29" s="85"/>
      <c r="T29" s="85"/>
      <c r="U29" s="85"/>
      <c r="V29" s="85"/>
      <c r="W29" s="85"/>
      <c r="X29" s="85"/>
      <c r="Y29" s="85"/>
      <c r="Z29" s="85"/>
      <c r="AA29" s="85"/>
      <c r="AB29" s="85"/>
      <c r="AC29" s="85"/>
    </row>
    <row r="30" spans="1:29" s="71" customFormat="1" ht="11.1" customHeight="1">
      <c r="A30" s="69">
        <f>IF(B30&lt;&gt;"",COUNTA($B$20:B30),"")</f>
        <v>11</v>
      </c>
      <c r="B30" s="78" t="s">
        <v>79</v>
      </c>
      <c r="C30" s="161">
        <v>40187</v>
      </c>
      <c r="D30" s="161" t="s">
        <v>8</v>
      </c>
      <c r="E30" s="161" t="s">
        <v>8</v>
      </c>
      <c r="F30" s="161" t="s">
        <v>8</v>
      </c>
      <c r="G30" s="161">
        <v>5</v>
      </c>
      <c r="H30" s="161">
        <v>49</v>
      </c>
      <c r="I30" s="161" t="s">
        <v>8</v>
      </c>
      <c r="J30" s="161">
        <v>49</v>
      </c>
      <c r="K30" s="161" t="s">
        <v>8</v>
      </c>
      <c r="L30" s="161">
        <v>660</v>
      </c>
      <c r="M30" s="161">
        <v>39460</v>
      </c>
      <c r="N30" s="161">
        <v>14</v>
      </c>
      <c r="O30" s="85"/>
      <c r="P30" s="85"/>
      <c r="Q30" s="85"/>
      <c r="R30" s="85"/>
      <c r="S30" s="85"/>
      <c r="T30" s="85"/>
      <c r="U30" s="85"/>
      <c r="V30" s="85"/>
      <c r="W30" s="85"/>
      <c r="X30" s="85"/>
      <c r="Y30" s="85"/>
      <c r="Z30" s="85"/>
      <c r="AA30" s="85"/>
      <c r="AB30" s="85"/>
      <c r="AC30" s="85"/>
    </row>
    <row r="31" spans="1:29" s="71" customFormat="1" ht="11.1" customHeight="1">
      <c r="A31" s="69">
        <f>IF(B31&lt;&gt;"",COUNTA($B$20:B31),"")</f>
        <v>12</v>
      </c>
      <c r="B31" s="78" t="s">
        <v>74</v>
      </c>
      <c r="C31" s="161" t="s">
        <v>8</v>
      </c>
      <c r="D31" s="161" t="s">
        <v>8</v>
      </c>
      <c r="E31" s="161" t="s">
        <v>8</v>
      </c>
      <c r="F31" s="161" t="s">
        <v>8</v>
      </c>
      <c r="G31" s="161" t="s">
        <v>8</v>
      </c>
      <c r="H31" s="161" t="s">
        <v>8</v>
      </c>
      <c r="I31" s="161" t="s">
        <v>8</v>
      </c>
      <c r="J31" s="161" t="s">
        <v>8</v>
      </c>
      <c r="K31" s="161" t="s">
        <v>8</v>
      </c>
      <c r="L31" s="161" t="s">
        <v>8</v>
      </c>
      <c r="M31" s="161" t="s">
        <v>8</v>
      </c>
      <c r="N31" s="161" t="s">
        <v>8</v>
      </c>
      <c r="O31" s="85"/>
      <c r="P31" s="85"/>
      <c r="Q31" s="85"/>
      <c r="R31" s="85"/>
      <c r="S31" s="85"/>
      <c r="T31" s="85"/>
      <c r="U31" s="85"/>
      <c r="V31" s="85"/>
      <c r="W31" s="85"/>
      <c r="X31" s="85"/>
      <c r="Y31" s="85"/>
      <c r="Z31" s="85"/>
      <c r="AA31" s="85"/>
      <c r="AB31" s="85"/>
      <c r="AC31" s="85"/>
    </row>
    <row r="32" spans="1:29" s="71" customFormat="1" ht="19.149999999999999" customHeight="1">
      <c r="A32" s="70">
        <f>IF(B32&lt;&gt;"",COUNTA($B$20:B32),"")</f>
        <v>13</v>
      </c>
      <c r="B32" s="80" t="s">
        <v>80</v>
      </c>
      <c r="C32" s="162">
        <v>51861</v>
      </c>
      <c r="D32" s="162">
        <v>927</v>
      </c>
      <c r="E32" s="162">
        <v>1481</v>
      </c>
      <c r="F32" s="162">
        <v>1433</v>
      </c>
      <c r="G32" s="162">
        <v>21</v>
      </c>
      <c r="H32" s="162">
        <v>788</v>
      </c>
      <c r="I32" s="162" t="s">
        <v>8</v>
      </c>
      <c r="J32" s="162">
        <v>788</v>
      </c>
      <c r="K32" s="162" t="s">
        <v>8</v>
      </c>
      <c r="L32" s="162">
        <v>6872</v>
      </c>
      <c r="M32" s="162">
        <v>40324</v>
      </c>
      <c r="N32" s="162">
        <v>14</v>
      </c>
      <c r="O32" s="85"/>
      <c r="P32" s="85"/>
      <c r="Q32" s="85"/>
      <c r="R32" s="85"/>
      <c r="S32" s="85"/>
      <c r="T32" s="85"/>
      <c r="U32" s="85"/>
      <c r="V32" s="85"/>
      <c r="W32" s="85"/>
      <c r="X32" s="85"/>
      <c r="Y32" s="85"/>
      <c r="Z32" s="85"/>
      <c r="AA32" s="85"/>
      <c r="AB32" s="85"/>
      <c r="AC32" s="85"/>
    </row>
    <row r="33" spans="1:29" s="71" customFormat="1" ht="19.149999999999999" customHeight="1">
      <c r="A33" s="70">
        <f>IF(B33&lt;&gt;"",COUNTA($B$20:B33),"")</f>
        <v>14</v>
      </c>
      <c r="B33" s="80" t="s">
        <v>81</v>
      </c>
      <c r="C33" s="162">
        <v>411524</v>
      </c>
      <c r="D33" s="162">
        <v>37695</v>
      </c>
      <c r="E33" s="162">
        <v>20966</v>
      </c>
      <c r="F33" s="162">
        <v>32688</v>
      </c>
      <c r="G33" s="162">
        <v>6173</v>
      </c>
      <c r="H33" s="162">
        <v>329541</v>
      </c>
      <c r="I33" s="162">
        <v>192997</v>
      </c>
      <c r="J33" s="162">
        <v>136545</v>
      </c>
      <c r="K33" s="162">
        <v>8826</v>
      </c>
      <c r="L33" s="162">
        <v>26601</v>
      </c>
      <c r="M33" s="162">
        <v>71292</v>
      </c>
      <c r="N33" s="162">
        <v>-122258</v>
      </c>
      <c r="O33" s="85"/>
      <c r="P33" s="85"/>
      <c r="Q33" s="85"/>
      <c r="R33" s="85"/>
      <c r="S33" s="85"/>
      <c r="T33" s="85"/>
      <c r="U33" s="85"/>
      <c r="V33" s="85"/>
      <c r="W33" s="85"/>
      <c r="X33" s="85"/>
      <c r="Y33" s="85"/>
      <c r="Z33" s="85"/>
      <c r="AA33" s="85"/>
      <c r="AB33" s="85"/>
      <c r="AC33" s="85"/>
    </row>
    <row r="34" spans="1:29" s="71" customFormat="1" ht="11.1" customHeight="1">
      <c r="A34" s="69">
        <f>IF(B34&lt;&gt;"",COUNTA($B$20:B34),"")</f>
        <v>15</v>
      </c>
      <c r="B34" s="78" t="s">
        <v>82</v>
      </c>
      <c r="C34" s="161" t="s">
        <v>8</v>
      </c>
      <c r="D34" s="161" t="s">
        <v>8</v>
      </c>
      <c r="E34" s="161" t="s">
        <v>8</v>
      </c>
      <c r="F34" s="161" t="s">
        <v>8</v>
      </c>
      <c r="G34" s="161" t="s">
        <v>8</v>
      </c>
      <c r="H34" s="161" t="s">
        <v>8</v>
      </c>
      <c r="I34" s="161" t="s">
        <v>8</v>
      </c>
      <c r="J34" s="161" t="s">
        <v>8</v>
      </c>
      <c r="K34" s="161" t="s">
        <v>8</v>
      </c>
      <c r="L34" s="161" t="s">
        <v>8</v>
      </c>
      <c r="M34" s="161" t="s">
        <v>8</v>
      </c>
      <c r="N34" s="161" t="s">
        <v>8</v>
      </c>
      <c r="O34" s="85"/>
      <c r="P34" s="85"/>
      <c r="Q34" s="85"/>
      <c r="R34" s="85"/>
      <c r="S34" s="85"/>
      <c r="T34" s="85"/>
      <c r="U34" s="85"/>
      <c r="V34" s="85"/>
      <c r="W34" s="85"/>
      <c r="X34" s="85"/>
      <c r="Y34" s="85"/>
      <c r="Z34" s="85"/>
      <c r="AA34" s="85"/>
      <c r="AB34" s="85"/>
      <c r="AC34" s="85"/>
    </row>
    <row r="35" spans="1:29" s="71" customFormat="1" ht="11.1" customHeight="1">
      <c r="A35" s="69">
        <f>IF(B35&lt;&gt;"",COUNTA($B$20:B35),"")</f>
        <v>16</v>
      </c>
      <c r="B35" s="78" t="s">
        <v>83</v>
      </c>
      <c r="C35" s="161" t="s">
        <v>8</v>
      </c>
      <c r="D35" s="161" t="s">
        <v>8</v>
      </c>
      <c r="E35" s="161" t="s">
        <v>8</v>
      </c>
      <c r="F35" s="161" t="s">
        <v>8</v>
      </c>
      <c r="G35" s="161" t="s">
        <v>8</v>
      </c>
      <c r="H35" s="161" t="s">
        <v>8</v>
      </c>
      <c r="I35" s="161" t="s">
        <v>8</v>
      </c>
      <c r="J35" s="161" t="s">
        <v>8</v>
      </c>
      <c r="K35" s="161" t="s">
        <v>8</v>
      </c>
      <c r="L35" s="161" t="s">
        <v>8</v>
      </c>
      <c r="M35" s="161" t="s">
        <v>8</v>
      </c>
      <c r="N35" s="161" t="s">
        <v>8</v>
      </c>
      <c r="O35" s="85"/>
      <c r="P35" s="85"/>
      <c r="Q35" s="85"/>
      <c r="R35" s="85"/>
      <c r="S35" s="85"/>
      <c r="T35" s="85"/>
      <c r="U35" s="85"/>
      <c r="V35" s="85"/>
      <c r="W35" s="85"/>
      <c r="X35" s="85"/>
      <c r="Y35" s="85"/>
      <c r="Z35" s="85"/>
      <c r="AA35" s="85"/>
      <c r="AB35" s="85"/>
      <c r="AC35" s="85"/>
    </row>
    <row r="36" spans="1:29" s="71" customFormat="1" ht="11.1" customHeight="1">
      <c r="A36" s="69">
        <f>IF(B36&lt;&gt;"",COUNTA($B$20:B36),"")</f>
        <v>17</v>
      </c>
      <c r="B36" s="78" t="s">
        <v>99</v>
      </c>
      <c r="C36" s="161" t="s">
        <v>8</v>
      </c>
      <c r="D36" s="161" t="s">
        <v>8</v>
      </c>
      <c r="E36" s="161" t="s">
        <v>8</v>
      </c>
      <c r="F36" s="161" t="s">
        <v>8</v>
      </c>
      <c r="G36" s="161" t="s">
        <v>8</v>
      </c>
      <c r="H36" s="161" t="s">
        <v>8</v>
      </c>
      <c r="I36" s="161" t="s">
        <v>8</v>
      </c>
      <c r="J36" s="161" t="s">
        <v>8</v>
      </c>
      <c r="K36" s="161" t="s">
        <v>8</v>
      </c>
      <c r="L36" s="161" t="s">
        <v>8</v>
      </c>
      <c r="M36" s="161" t="s">
        <v>8</v>
      </c>
      <c r="N36" s="161" t="s">
        <v>8</v>
      </c>
      <c r="O36" s="85"/>
      <c r="P36" s="85"/>
      <c r="Q36" s="85"/>
      <c r="R36" s="85"/>
      <c r="S36" s="85"/>
      <c r="T36" s="85"/>
      <c r="U36" s="85"/>
      <c r="V36" s="85"/>
      <c r="W36" s="85"/>
      <c r="X36" s="85"/>
      <c r="Y36" s="85"/>
      <c r="Z36" s="85"/>
      <c r="AA36" s="85"/>
      <c r="AB36" s="85"/>
      <c r="AC36" s="85"/>
    </row>
    <row r="37" spans="1:29" s="71" customFormat="1" ht="11.1" customHeight="1">
      <c r="A37" s="69">
        <f>IF(B37&lt;&gt;"",COUNTA($B$20:B37),"")</f>
        <v>18</v>
      </c>
      <c r="B37" s="78" t="s">
        <v>100</v>
      </c>
      <c r="C37" s="161" t="s">
        <v>8</v>
      </c>
      <c r="D37" s="161" t="s">
        <v>8</v>
      </c>
      <c r="E37" s="161" t="s">
        <v>8</v>
      </c>
      <c r="F37" s="161" t="s">
        <v>8</v>
      </c>
      <c r="G37" s="161" t="s">
        <v>8</v>
      </c>
      <c r="H37" s="161" t="s">
        <v>8</v>
      </c>
      <c r="I37" s="161" t="s">
        <v>8</v>
      </c>
      <c r="J37" s="161" t="s">
        <v>8</v>
      </c>
      <c r="K37" s="161" t="s">
        <v>8</v>
      </c>
      <c r="L37" s="161" t="s">
        <v>8</v>
      </c>
      <c r="M37" s="161" t="s">
        <v>8</v>
      </c>
      <c r="N37" s="161" t="s">
        <v>8</v>
      </c>
      <c r="O37" s="85"/>
      <c r="P37" s="85"/>
      <c r="Q37" s="85"/>
      <c r="R37" s="85"/>
      <c r="S37" s="85"/>
      <c r="T37" s="85"/>
      <c r="U37" s="85"/>
      <c r="V37" s="85"/>
      <c r="W37" s="85"/>
      <c r="X37" s="85"/>
      <c r="Y37" s="85"/>
      <c r="Z37" s="85"/>
      <c r="AA37" s="85"/>
      <c r="AB37" s="85"/>
      <c r="AC37" s="85"/>
    </row>
    <row r="38" spans="1:29" s="71" customFormat="1" ht="11.1" customHeight="1">
      <c r="A38" s="69">
        <f>IF(B38&lt;&gt;"",COUNTA($B$20:B38),"")</f>
        <v>19</v>
      </c>
      <c r="B38" s="78" t="s">
        <v>27</v>
      </c>
      <c r="C38" s="161">
        <v>59200</v>
      </c>
      <c r="D38" s="161" t="s">
        <v>8</v>
      </c>
      <c r="E38" s="161" t="s">
        <v>8</v>
      </c>
      <c r="F38" s="161" t="s">
        <v>8</v>
      </c>
      <c r="G38" s="161" t="s">
        <v>8</v>
      </c>
      <c r="H38" s="161" t="s">
        <v>8</v>
      </c>
      <c r="I38" s="161" t="s">
        <v>8</v>
      </c>
      <c r="J38" s="161" t="s">
        <v>8</v>
      </c>
      <c r="K38" s="161" t="s">
        <v>8</v>
      </c>
      <c r="L38" s="161" t="s">
        <v>8</v>
      </c>
      <c r="M38" s="161" t="s">
        <v>8</v>
      </c>
      <c r="N38" s="161">
        <v>59200</v>
      </c>
      <c r="O38" s="85"/>
      <c r="P38" s="85"/>
      <c r="Q38" s="85"/>
      <c r="R38" s="85"/>
      <c r="S38" s="85"/>
      <c r="T38" s="85"/>
      <c r="U38" s="85"/>
      <c r="V38" s="85"/>
      <c r="W38" s="85"/>
      <c r="X38" s="85"/>
      <c r="Y38" s="85"/>
      <c r="Z38" s="85"/>
      <c r="AA38" s="85"/>
      <c r="AB38" s="85"/>
      <c r="AC38" s="85"/>
    </row>
    <row r="39" spans="1:29" s="71" customFormat="1" ht="21.6" customHeight="1">
      <c r="A39" s="69">
        <f>IF(B39&lt;&gt;"",COUNTA($B$20:B39),"")</f>
        <v>20</v>
      </c>
      <c r="B39" s="79" t="s">
        <v>84</v>
      </c>
      <c r="C39" s="161">
        <v>52355</v>
      </c>
      <c r="D39" s="161" t="s">
        <v>8</v>
      </c>
      <c r="E39" s="161" t="s">
        <v>8</v>
      </c>
      <c r="F39" s="161" t="s">
        <v>8</v>
      </c>
      <c r="G39" s="161" t="s">
        <v>8</v>
      </c>
      <c r="H39" s="161" t="s">
        <v>8</v>
      </c>
      <c r="I39" s="161" t="s">
        <v>8</v>
      </c>
      <c r="J39" s="161" t="s">
        <v>8</v>
      </c>
      <c r="K39" s="161" t="s">
        <v>8</v>
      </c>
      <c r="L39" s="161" t="s">
        <v>8</v>
      </c>
      <c r="M39" s="161" t="s">
        <v>8</v>
      </c>
      <c r="N39" s="161">
        <v>52355</v>
      </c>
      <c r="O39" s="85"/>
      <c r="P39" s="85"/>
      <c r="Q39" s="85"/>
      <c r="R39" s="85"/>
      <c r="S39" s="85"/>
      <c r="T39" s="85"/>
      <c r="U39" s="85"/>
      <c r="V39" s="85"/>
      <c r="W39" s="85"/>
      <c r="X39" s="85"/>
      <c r="Y39" s="85"/>
      <c r="Z39" s="85"/>
      <c r="AA39" s="85"/>
      <c r="AB39" s="85"/>
      <c r="AC39" s="85"/>
    </row>
    <row r="40" spans="1:29" s="71" customFormat="1" ht="21.6" customHeight="1">
      <c r="A40" s="69">
        <f>IF(B40&lt;&gt;"",COUNTA($B$20:B40),"")</f>
        <v>21</v>
      </c>
      <c r="B40" s="79" t="s">
        <v>85</v>
      </c>
      <c r="C40" s="161">
        <v>152014</v>
      </c>
      <c r="D40" s="161">
        <v>8</v>
      </c>
      <c r="E40" s="161">
        <v>124</v>
      </c>
      <c r="F40" s="161">
        <v>583</v>
      </c>
      <c r="G40" s="161">
        <v>803</v>
      </c>
      <c r="H40" s="161">
        <v>146822</v>
      </c>
      <c r="I40" s="161">
        <v>81599</v>
      </c>
      <c r="J40" s="161">
        <v>65223</v>
      </c>
      <c r="K40" s="161">
        <v>607</v>
      </c>
      <c r="L40" s="161">
        <v>2087</v>
      </c>
      <c r="M40" s="161">
        <v>980</v>
      </c>
      <c r="N40" s="161" t="s">
        <v>8</v>
      </c>
      <c r="O40" s="85"/>
      <c r="P40" s="85"/>
      <c r="Q40" s="85"/>
      <c r="R40" s="85"/>
      <c r="S40" s="85"/>
      <c r="T40" s="85"/>
      <c r="U40" s="85"/>
      <c r="V40" s="85"/>
      <c r="W40" s="85"/>
      <c r="X40" s="85"/>
      <c r="Y40" s="85"/>
      <c r="Z40" s="85"/>
      <c r="AA40" s="85"/>
      <c r="AB40" s="85"/>
      <c r="AC40" s="85"/>
    </row>
    <row r="41" spans="1:29" s="71" customFormat="1" ht="21.6" customHeight="1">
      <c r="A41" s="69">
        <f>IF(B41&lt;&gt;"",COUNTA($B$20:B41),"")</f>
        <v>22</v>
      </c>
      <c r="B41" s="79" t="s">
        <v>86</v>
      </c>
      <c r="C41" s="161">
        <v>27404</v>
      </c>
      <c r="D41" s="161" t="s">
        <v>8</v>
      </c>
      <c r="E41" s="161" t="s">
        <v>8</v>
      </c>
      <c r="F41" s="161">
        <v>76</v>
      </c>
      <c r="G41" s="161">
        <v>222</v>
      </c>
      <c r="H41" s="161">
        <v>26666</v>
      </c>
      <c r="I41" s="161">
        <v>26587</v>
      </c>
      <c r="J41" s="161">
        <v>78</v>
      </c>
      <c r="K41" s="161">
        <v>79</v>
      </c>
      <c r="L41" s="161" t="s">
        <v>8</v>
      </c>
      <c r="M41" s="161">
        <v>362</v>
      </c>
      <c r="N41" s="161" t="s">
        <v>8</v>
      </c>
      <c r="O41" s="85"/>
      <c r="P41" s="85"/>
      <c r="Q41" s="85"/>
      <c r="R41" s="85"/>
      <c r="S41" s="85"/>
      <c r="T41" s="85"/>
      <c r="U41" s="85"/>
      <c r="V41" s="85"/>
      <c r="W41" s="85"/>
      <c r="X41" s="85"/>
      <c r="Y41" s="85"/>
      <c r="Z41" s="85"/>
      <c r="AA41" s="85"/>
      <c r="AB41" s="85"/>
      <c r="AC41" s="85"/>
    </row>
    <row r="42" spans="1:29" s="71" customFormat="1" ht="11.1" customHeight="1">
      <c r="A42" s="69">
        <f>IF(B42&lt;&gt;"",COUNTA($B$20:B42),"")</f>
        <v>23</v>
      </c>
      <c r="B42" s="78" t="s">
        <v>87</v>
      </c>
      <c r="C42" s="161">
        <v>32131</v>
      </c>
      <c r="D42" s="161">
        <v>1</v>
      </c>
      <c r="E42" s="161">
        <v>3329</v>
      </c>
      <c r="F42" s="161">
        <v>272</v>
      </c>
      <c r="G42" s="161">
        <v>861</v>
      </c>
      <c r="H42" s="161">
        <v>8</v>
      </c>
      <c r="I42" s="161">
        <v>3</v>
      </c>
      <c r="J42" s="161">
        <v>5</v>
      </c>
      <c r="K42" s="161">
        <v>355</v>
      </c>
      <c r="L42" s="161">
        <v>5097</v>
      </c>
      <c r="M42" s="161">
        <v>22207</v>
      </c>
      <c r="N42" s="161" t="s">
        <v>8</v>
      </c>
      <c r="O42" s="85"/>
      <c r="P42" s="85"/>
      <c r="Q42" s="85"/>
      <c r="R42" s="85"/>
      <c r="S42" s="85"/>
      <c r="T42" s="85"/>
      <c r="U42" s="85"/>
      <c r="V42" s="85"/>
      <c r="W42" s="85"/>
      <c r="X42" s="85"/>
      <c r="Y42" s="85"/>
      <c r="Z42" s="85"/>
      <c r="AA42" s="85"/>
      <c r="AB42" s="85"/>
      <c r="AC42" s="85"/>
    </row>
    <row r="43" spans="1:29" s="71" customFormat="1" ht="11.1" customHeight="1">
      <c r="A43" s="69">
        <f>IF(B43&lt;&gt;"",COUNTA($B$20:B43),"")</f>
        <v>24</v>
      </c>
      <c r="B43" s="78" t="s">
        <v>88</v>
      </c>
      <c r="C43" s="161">
        <v>224930</v>
      </c>
      <c r="D43" s="161">
        <v>8210</v>
      </c>
      <c r="E43" s="161">
        <v>7030</v>
      </c>
      <c r="F43" s="161">
        <v>1521</v>
      </c>
      <c r="G43" s="161">
        <v>361</v>
      </c>
      <c r="H43" s="161">
        <v>83069</v>
      </c>
      <c r="I43" s="161">
        <v>46735</v>
      </c>
      <c r="J43" s="161">
        <v>36334</v>
      </c>
      <c r="K43" s="161">
        <v>7</v>
      </c>
      <c r="L43" s="161">
        <v>177</v>
      </c>
      <c r="M43" s="161">
        <v>901</v>
      </c>
      <c r="N43" s="161">
        <v>123652</v>
      </c>
      <c r="O43" s="85"/>
      <c r="P43" s="85"/>
      <c r="Q43" s="85"/>
      <c r="R43" s="85"/>
      <c r="S43" s="85"/>
      <c r="T43" s="85"/>
      <c r="U43" s="85"/>
      <c r="V43" s="85"/>
      <c r="W43" s="85"/>
      <c r="X43" s="85"/>
      <c r="Y43" s="85"/>
      <c r="Z43" s="85"/>
      <c r="AA43" s="85"/>
      <c r="AB43" s="85"/>
      <c r="AC43" s="85"/>
    </row>
    <row r="44" spans="1:29" s="71" customFormat="1" ht="11.1" customHeight="1">
      <c r="A44" s="69">
        <f>IF(B44&lt;&gt;"",COUNTA($B$20:B44),"")</f>
        <v>25</v>
      </c>
      <c r="B44" s="78" t="s">
        <v>74</v>
      </c>
      <c r="C44" s="161">
        <v>155429</v>
      </c>
      <c r="D44" s="161" t="s">
        <v>8</v>
      </c>
      <c r="E44" s="161">
        <v>7</v>
      </c>
      <c r="F44" s="161">
        <v>1057</v>
      </c>
      <c r="G44" s="161" t="s">
        <v>8</v>
      </c>
      <c r="H44" s="161">
        <v>31139</v>
      </c>
      <c r="I44" s="161" t="s">
        <v>8</v>
      </c>
      <c r="J44" s="161">
        <v>31139</v>
      </c>
      <c r="K44" s="161" t="s">
        <v>8</v>
      </c>
      <c r="L44" s="161" t="s">
        <v>8</v>
      </c>
      <c r="M44" s="161">
        <v>32</v>
      </c>
      <c r="N44" s="161">
        <v>123194</v>
      </c>
      <c r="O44" s="85"/>
      <c r="P44" s="85"/>
      <c r="Q44" s="85"/>
      <c r="R44" s="85"/>
      <c r="S44" s="85"/>
      <c r="T44" s="85"/>
      <c r="U44" s="85"/>
      <c r="V44" s="85"/>
      <c r="W44" s="85"/>
      <c r="X44" s="85"/>
      <c r="Y44" s="85"/>
      <c r="Z44" s="85"/>
      <c r="AA44" s="85"/>
      <c r="AB44" s="85"/>
      <c r="AC44" s="85"/>
    </row>
    <row r="45" spans="1:29" s="71" customFormat="1" ht="19.149999999999999" customHeight="1">
      <c r="A45" s="70">
        <f>IF(B45&lt;&gt;"",COUNTA($B$20:B45),"")</f>
        <v>26</v>
      </c>
      <c r="B45" s="80" t="s">
        <v>89</v>
      </c>
      <c r="C45" s="162">
        <v>392604</v>
      </c>
      <c r="D45" s="162">
        <v>8219</v>
      </c>
      <c r="E45" s="162">
        <v>10476</v>
      </c>
      <c r="F45" s="162">
        <v>1396</v>
      </c>
      <c r="G45" s="162">
        <v>2247</v>
      </c>
      <c r="H45" s="162">
        <v>225426</v>
      </c>
      <c r="I45" s="162">
        <v>154925</v>
      </c>
      <c r="J45" s="162">
        <v>70501</v>
      </c>
      <c r="K45" s="162">
        <v>1047</v>
      </c>
      <c r="L45" s="162">
        <v>7361</v>
      </c>
      <c r="M45" s="162">
        <v>24419</v>
      </c>
      <c r="N45" s="162">
        <v>112012</v>
      </c>
      <c r="O45" s="85"/>
      <c r="P45" s="85"/>
      <c r="Q45" s="85"/>
      <c r="R45" s="85"/>
      <c r="S45" s="85"/>
      <c r="T45" s="85"/>
      <c r="U45" s="85"/>
      <c r="V45" s="85"/>
      <c r="W45" s="85"/>
      <c r="X45" s="85"/>
      <c r="Y45" s="85"/>
      <c r="Z45" s="85"/>
      <c r="AA45" s="85"/>
      <c r="AB45" s="85"/>
      <c r="AC45" s="85"/>
    </row>
    <row r="46" spans="1:29" s="87" customFormat="1" ht="11.1" customHeight="1">
      <c r="A46" s="69">
        <f>IF(B46&lt;&gt;"",COUNTA($B$20:B46),"")</f>
        <v>27</v>
      </c>
      <c r="B46" s="78" t="s">
        <v>90</v>
      </c>
      <c r="C46" s="161">
        <v>34636</v>
      </c>
      <c r="D46" s="161" t="s">
        <v>8</v>
      </c>
      <c r="E46" s="161">
        <v>1307</v>
      </c>
      <c r="F46" s="161">
        <v>432</v>
      </c>
      <c r="G46" s="161">
        <v>3</v>
      </c>
      <c r="H46" s="161">
        <v>807</v>
      </c>
      <c r="I46" s="161" t="s">
        <v>8</v>
      </c>
      <c r="J46" s="161">
        <v>807</v>
      </c>
      <c r="K46" s="161">
        <v>131</v>
      </c>
      <c r="L46" s="161" t="s">
        <v>8</v>
      </c>
      <c r="M46" s="161">
        <v>22543</v>
      </c>
      <c r="N46" s="161">
        <v>9413</v>
      </c>
      <c r="O46" s="86"/>
      <c r="P46" s="86"/>
      <c r="Q46" s="86"/>
      <c r="R46" s="86"/>
      <c r="S46" s="86"/>
      <c r="T46" s="86"/>
      <c r="U46" s="86"/>
      <c r="V46" s="86"/>
      <c r="W46" s="86"/>
      <c r="X46" s="86"/>
      <c r="Y46" s="86"/>
      <c r="Z46" s="86"/>
      <c r="AA46" s="86"/>
      <c r="AB46" s="86"/>
      <c r="AC46" s="86"/>
    </row>
    <row r="47" spans="1:29" s="87" customFormat="1" ht="11.1" customHeight="1">
      <c r="A47" s="69">
        <f>IF(B47&lt;&gt;"",COUNTA($B$20:B47),"")</f>
        <v>28</v>
      </c>
      <c r="B47" s="78" t="s">
        <v>91</v>
      </c>
      <c r="C47" s="161" t="s">
        <v>8</v>
      </c>
      <c r="D47" s="161" t="s">
        <v>8</v>
      </c>
      <c r="E47" s="161" t="s">
        <v>8</v>
      </c>
      <c r="F47" s="161" t="s">
        <v>8</v>
      </c>
      <c r="G47" s="161" t="s">
        <v>8</v>
      </c>
      <c r="H47" s="161" t="s">
        <v>8</v>
      </c>
      <c r="I47" s="161" t="s">
        <v>8</v>
      </c>
      <c r="J47" s="161" t="s">
        <v>8</v>
      </c>
      <c r="K47" s="161" t="s">
        <v>8</v>
      </c>
      <c r="L47" s="161" t="s">
        <v>8</v>
      </c>
      <c r="M47" s="161" t="s">
        <v>8</v>
      </c>
      <c r="N47" s="161" t="s">
        <v>8</v>
      </c>
      <c r="O47" s="86"/>
      <c r="P47" s="86"/>
      <c r="Q47" s="86"/>
      <c r="R47" s="86"/>
      <c r="S47" s="86"/>
      <c r="T47" s="86"/>
      <c r="U47" s="86"/>
      <c r="V47" s="86"/>
      <c r="W47" s="86"/>
      <c r="X47" s="86"/>
      <c r="Y47" s="86"/>
      <c r="Z47" s="86"/>
      <c r="AA47" s="86"/>
      <c r="AB47" s="86"/>
      <c r="AC47" s="86"/>
    </row>
    <row r="48" spans="1:29" s="87" customFormat="1" ht="11.1" customHeight="1">
      <c r="A48" s="69">
        <f>IF(B48&lt;&gt;"",COUNTA($B$20:B48),"")</f>
        <v>29</v>
      </c>
      <c r="B48" s="78" t="s">
        <v>92</v>
      </c>
      <c r="C48" s="161">
        <v>22715</v>
      </c>
      <c r="D48" s="161">
        <v>81</v>
      </c>
      <c r="E48" s="161" t="s">
        <v>8</v>
      </c>
      <c r="F48" s="161" t="s">
        <v>8</v>
      </c>
      <c r="G48" s="161" t="s">
        <v>8</v>
      </c>
      <c r="H48" s="161" t="s">
        <v>8</v>
      </c>
      <c r="I48" s="161" t="s">
        <v>8</v>
      </c>
      <c r="J48" s="161" t="s">
        <v>8</v>
      </c>
      <c r="K48" s="161" t="s">
        <v>8</v>
      </c>
      <c r="L48" s="161">
        <v>17</v>
      </c>
      <c r="M48" s="161">
        <v>22617</v>
      </c>
      <c r="N48" s="161" t="s">
        <v>8</v>
      </c>
      <c r="O48" s="86"/>
      <c r="P48" s="86"/>
      <c r="Q48" s="86"/>
      <c r="R48" s="86"/>
      <c r="S48" s="86"/>
      <c r="T48" s="86"/>
      <c r="U48" s="86"/>
      <c r="V48" s="86"/>
      <c r="W48" s="86"/>
      <c r="X48" s="86"/>
      <c r="Y48" s="86"/>
      <c r="Z48" s="86"/>
      <c r="AA48" s="86"/>
      <c r="AB48" s="86"/>
      <c r="AC48" s="86"/>
    </row>
    <row r="49" spans="1:29" s="87" customFormat="1" ht="11.1" customHeight="1">
      <c r="A49" s="69">
        <f>IF(B49&lt;&gt;"",COUNTA($B$20:B49),"")</f>
        <v>30</v>
      </c>
      <c r="B49" s="78" t="s">
        <v>74</v>
      </c>
      <c r="C49" s="161" t="s">
        <v>8</v>
      </c>
      <c r="D49" s="161" t="s">
        <v>8</v>
      </c>
      <c r="E49" s="161" t="s">
        <v>8</v>
      </c>
      <c r="F49" s="161" t="s">
        <v>8</v>
      </c>
      <c r="G49" s="161" t="s">
        <v>8</v>
      </c>
      <c r="H49" s="161" t="s">
        <v>8</v>
      </c>
      <c r="I49" s="161" t="s">
        <v>8</v>
      </c>
      <c r="J49" s="161" t="s">
        <v>8</v>
      </c>
      <c r="K49" s="161" t="s">
        <v>8</v>
      </c>
      <c r="L49" s="161" t="s">
        <v>8</v>
      </c>
      <c r="M49" s="161" t="s">
        <v>8</v>
      </c>
      <c r="N49" s="161" t="s">
        <v>8</v>
      </c>
      <c r="O49" s="86"/>
      <c r="P49" s="86"/>
      <c r="Q49" s="86"/>
      <c r="R49" s="86"/>
      <c r="S49" s="86"/>
      <c r="T49" s="86"/>
      <c r="U49" s="86"/>
      <c r="V49" s="86"/>
      <c r="W49" s="86"/>
      <c r="X49" s="86"/>
      <c r="Y49" s="86"/>
      <c r="Z49" s="86"/>
      <c r="AA49" s="86"/>
      <c r="AB49" s="86"/>
      <c r="AC49" s="86"/>
    </row>
    <row r="50" spans="1:29" s="71" customFormat="1" ht="19.149999999999999" customHeight="1">
      <c r="A50" s="70">
        <f>IF(B50&lt;&gt;"",COUNTA($B$20:B50),"")</f>
        <v>31</v>
      </c>
      <c r="B50" s="80" t="s">
        <v>93</v>
      </c>
      <c r="C50" s="162">
        <v>57350</v>
      </c>
      <c r="D50" s="162">
        <v>81</v>
      </c>
      <c r="E50" s="162">
        <v>1307</v>
      </c>
      <c r="F50" s="162">
        <v>432</v>
      </c>
      <c r="G50" s="162">
        <v>3</v>
      </c>
      <c r="H50" s="162">
        <v>807</v>
      </c>
      <c r="I50" s="162" t="s">
        <v>8</v>
      </c>
      <c r="J50" s="162">
        <v>807</v>
      </c>
      <c r="K50" s="162">
        <v>131</v>
      </c>
      <c r="L50" s="162">
        <v>17</v>
      </c>
      <c r="M50" s="162">
        <v>45160</v>
      </c>
      <c r="N50" s="162">
        <v>9413</v>
      </c>
      <c r="O50" s="85"/>
      <c r="P50" s="85"/>
      <c r="Q50" s="85"/>
      <c r="R50" s="85"/>
      <c r="S50" s="85"/>
      <c r="T50" s="85"/>
      <c r="U50" s="85"/>
      <c r="V50" s="85"/>
      <c r="W50" s="85"/>
      <c r="X50" s="85"/>
      <c r="Y50" s="85"/>
      <c r="Z50" s="85"/>
      <c r="AA50" s="85"/>
      <c r="AB50" s="85"/>
      <c r="AC50" s="85"/>
    </row>
    <row r="51" spans="1:29" s="71" customFormat="1" ht="19.149999999999999" customHeight="1">
      <c r="A51" s="70">
        <f>IF(B51&lt;&gt;"",COUNTA($B$20:B51),"")</f>
        <v>32</v>
      </c>
      <c r="B51" s="80" t="s">
        <v>94</v>
      </c>
      <c r="C51" s="162">
        <v>449954</v>
      </c>
      <c r="D51" s="162">
        <v>8300</v>
      </c>
      <c r="E51" s="162">
        <v>11783</v>
      </c>
      <c r="F51" s="162">
        <v>1827</v>
      </c>
      <c r="G51" s="162">
        <v>2250</v>
      </c>
      <c r="H51" s="162">
        <v>226233</v>
      </c>
      <c r="I51" s="162">
        <v>154925</v>
      </c>
      <c r="J51" s="162">
        <v>71308</v>
      </c>
      <c r="K51" s="162">
        <v>1178</v>
      </c>
      <c r="L51" s="162">
        <v>7378</v>
      </c>
      <c r="M51" s="162">
        <v>69579</v>
      </c>
      <c r="N51" s="162">
        <v>121426</v>
      </c>
      <c r="O51" s="85"/>
      <c r="P51" s="85"/>
      <c r="Q51" s="85"/>
      <c r="R51" s="85"/>
      <c r="S51" s="85"/>
      <c r="T51" s="85"/>
      <c r="U51" s="85"/>
      <c r="V51" s="85"/>
      <c r="W51" s="85"/>
      <c r="X51" s="85"/>
      <c r="Y51" s="85"/>
      <c r="Z51" s="85"/>
      <c r="AA51" s="85"/>
      <c r="AB51" s="85"/>
      <c r="AC51" s="85"/>
    </row>
    <row r="52" spans="1:29" s="71" customFormat="1" ht="19.149999999999999" customHeight="1">
      <c r="A52" s="70">
        <f>IF(B52&lt;&gt;"",COUNTA($B$20:B52),"")</f>
        <v>33</v>
      </c>
      <c r="B52" s="80" t="s">
        <v>95</v>
      </c>
      <c r="C52" s="162">
        <v>38430</v>
      </c>
      <c r="D52" s="162">
        <v>-29395</v>
      </c>
      <c r="E52" s="162">
        <v>-9183</v>
      </c>
      <c r="F52" s="162">
        <v>-30860</v>
      </c>
      <c r="G52" s="162">
        <v>-3923</v>
      </c>
      <c r="H52" s="162">
        <v>-103309</v>
      </c>
      <c r="I52" s="162">
        <v>-38072</v>
      </c>
      <c r="J52" s="162">
        <v>-65237</v>
      </c>
      <c r="K52" s="162">
        <v>-7647</v>
      </c>
      <c r="L52" s="162">
        <v>-19223</v>
      </c>
      <c r="M52" s="162">
        <v>-1713</v>
      </c>
      <c r="N52" s="162">
        <v>243683</v>
      </c>
      <c r="O52" s="85"/>
      <c r="P52" s="85"/>
      <c r="Q52" s="85"/>
      <c r="R52" s="85"/>
      <c r="S52" s="85"/>
      <c r="T52" s="85"/>
      <c r="U52" s="85"/>
      <c r="V52" s="85"/>
      <c r="W52" s="85"/>
      <c r="X52" s="85"/>
      <c r="Y52" s="85"/>
      <c r="Z52" s="85"/>
      <c r="AA52" s="85"/>
      <c r="AB52" s="85"/>
      <c r="AC52" s="85"/>
    </row>
    <row r="53" spans="1:29" s="87" customFormat="1" ht="24.95" customHeight="1">
      <c r="A53" s="69">
        <f>IF(B53&lt;&gt;"",COUNTA($B$20:B53),"")</f>
        <v>34</v>
      </c>
      <c r="B53" s="81" t="s">
        <v>96</v>
      </c>
      <c r="C53" s="163">
        <v>32941</v>
      </c>
      <c r="D53" s="163">
        <v>-28549</v>
      </c>
      <c r="E53" s="163">
        <v>-9008</v>
      </c>
      <c r="F53" s="163">
        <v>-29858</v>
      </c>
      <c r="G53" s="163">
        <v>-3906</v>
      </c>
      <c r="H53" s="163">
        <v>-103327</v>
      </c>
      <c r="I53" s="163">
        <v>-38072</v>
      </c>
      <c r="J53" s="163">
        <v>-65255</v>
      </c>
      <c r="K53" s="163">
        <v>-7778</v>
      </c>
      <c r="L53" s="163">
        <v>-12367</v>
      </c>
      <c r="M53" s="163">
        <v>-6549</v>
      </c>
      <c r="N53" s="163">
        <v>234283</v>
      </c>
      <c r="O53" s="86"/>
      <c r="P53" s="86"/>
      <c r="Q53" s="86"/>
      <c r="R53" s="86"/>
      <c r="S53" s="86"/>
      <c r="T53" s="86"/>
      <c r="U53" s="86"/>
      <c r="V53" s="86"/>
      <c r="W53" s="86"/>
      <c r="X53" s="86"/>
      <c r="Y53" s="86"/>
      <c r="Z53" s="86"/>
      <c r="AA53" s="86"/>
      <c r="AB53" s="86"/>
      <c r="AC53" s="86"/>
    </row>
    <row r="54" spans="1:29" s="87" customFormat="1" ht="15" customHeight="1">
      <c r="A54" s="69">
        <f>IF(B54&lt;&gt;"",COUNTA($B$20:B54),"")</f>
        <v>35</v>
      </c>
      <c r="B54" s="78" t="s">
        <v>97</v>
      </c>
      <c r="C54" s="161">
        <v>9000</v>
      </c>
      <c r="D54" s="161" t="s">
        <v>8</v>
      </c>
      <c r="E54" s="161" t="s">
        <v>8</v>
      </c>
      <c r="F54" s="161" t="s">
        <v>8</v>
      </c>
      <c r="G54" s="161" t="s">
        <v>8</v>
      </c>
      <c r="H54" s="161" t="s">
        <v>8</v>
      </c>
      <c r="I54" s="161" t="s">
        <v>8</v>
      </c>
      <c r="J54" s="161" t="s">
        <v>8</v>
      </c>
      <c r="K54" s="161" t="s">
        <v>8</v>
      </c>
      <c r="L54" s="161" t="s">
        <v>8</v>
      </c>
      <c r="M54" s="161" t="s">
        <v>8</v>
      </c>
      <c r="N54" s="161">
        <v>9000</v>
      </c>
      <c r="O54" s="86"/>
      <c r="P54" s="86"/>
      <c r="Q54" s="86"/>
      <c r="R54" s="86"/>
      <c r="S54" s="86"/>
      <c r="T54" s="86"/>
      <c r="U54" s="86"/>
      <c r="V54" s="86"/>
      <c r="W54" s="86"/>
      <c r="X54" s="86"/>
      <c r="Y54" s="86"/>
      <c r="Z54" s="86"/>
      <c r="AA54" s="86"/>
      <c r="AB54" s="86"/>
      <c r="AC54" s="86"/>
    </row>
    <row r="55" spans="1:29" ht="11.1" customHeight="1">
      <c r="A55" s="69">
        <f>IF(B55&lt;&gt;"",COUNTA($B$20:B55),"")</f>
        <v>36</v>
      </c>
      <c r="B55" s="78" t="s">
        <v>98</v>
      </c>
      <c r="C55" s="161">
        <v>7144</v>
      </c>
      <c r="D55" s="161" t="s">
        <v>8</v>
      </c>
      <c r="E55" s="161" t="s">
        <v>8</v>
      </c>
      <c r="F55" s="161" t="s">
        <v>8</v>
      </c>
      <c r="G55" s="161" t="s">
        <v>8</v>
      </c>
      <c r="H55" s="161" t="s">
        <v>8</v>
      </c>
      <c r="I55" s="161" t="s">
        <v>8</v>
      </c>
      <c r="J55" s="161" t="s">
        <v>8</v>
      </c>
      <c r="K55" s="161" t="s">
        <v>8</v>
      </c>
      <c r="L55" s="161" t="s">
        <v>8</v>
      </c>
      <c r="M55" s="161" t="s">
        <v>8</v>
      </c>
      <c r="N55" s="161">
        <v>7144</v>
      </c>
    </row>
    <row r="56" spans="1:29" s="74" customFormat="1" ht="20.100000000000001" customHeight="1">
      <c r="A56" s="69" t="str">
        <f>IF(B56&lt;&gt;"",COUNTA($B$20:B56),"")</f>
        <v/>
      </c>
      <c r="B56" s="78"/>
      <c r="C56" s="229" t="s">
        <v>53</v>
      </c>
      <c r="D56" s="230"/>
      <c r="E56" s="230"/>
      <c r="F56" s="230"/>
      <c r="G56" s="230"/>
      <c r="H56" s="230" t="s">
        <v>53</v>
      </c>
      <c r="I56" s="230"/>
      <c r="J56" s="230"/>
      <c r="K56" s="230"/>
      <c r="L56" s="230"/>
      <c r="M56" s="230"/>
      <c r="N56" s="230"/>
    </row>
    <row r="57" spans="1:29" s="71" customFormat="1" ht="11.1" customHeight="1">
      <c r="A57" s="69">
        <f>IF(B57&lt;&gt;"",COUNTA($B$20:B57),"")</f>
        <v>37</v>
      </c>
      <c r="B57" s="78" t="s">
        <v>70</v>
      </c>
      <c r="C57" s="164">
        <v>328.14</v>
      </c>
      <c r="D57" s="164">
        <v>85.48</v>
      </c>
      <c r="E57" s="164">
        <v>53.3</v>
      </c>
      <c r="F57" s="164">
        <v>12.95</v>
      </c>
      <c r="G57" s="164">
        <v>20.010000000000002</v>
      </c>
      <c r="H57" s="164">
        <v>78.16</v>
      </c>
      <c r="I57" s="164">
        <v>42.7</v>
      </c>
      <c r="J57" s="164">
        <v>35.450000000000003</v>
      </c>
      <c r="K57" s="164">
        <v>18.79</v>
      </c>
      <c r="L57" s="164">
        <v>38.57</v>
      </c>
      <c r="M57" s="164">
        <v>20.87</v>
      </c>
      <c r="N57" s="164" t="s">
        <v>8</v>
      </c>
      <c r="O57" s="85"/>
      <c r="P57" s="85"/>
      <c r="Q57" s="85"/>
      <c r="R57" s="85"/>
      <c r="S57" s="85"/>
      <c r="T57" s="85"/>
      <c r="U57" s="85"/>
      <c r="V57" s="85"/>
      <c r="W57" s="85"/>
      <c r="X57" s="85"/>
      <c r="Y57" s="85"/>
      <c r="Z57" s="85"/>
      <c r="AA57" s="85"/>
      <c r="AB57" s="85"/>
      <c r="AC57" s="85"/>
    </row>
    <row r="58" spans="1:29" s="71" customFormat="1" ht="11.1" customHeight="1">
      <c r="A58" s="69">
        <f>IF(B58&lt;&gt;"",COUNTA($B$20:B58),"")</f>
        <v>38</v>
      </c>
      <c r="B58" s="78" t="s">
        <v>71</v>
      </c>
      <c r="C58" s="164">
        <v>268.14999999999998</v>
      </c>
      <c r="D58" s="164">
        <v>14.54</v>
      </c>
      <c r="E58" s="164">
        <v>7.08</v>
      </c>
      <c r="F58" s="164">
        <v>81.59</v>
      </c>
      <c r="G58" s="164">
        <v>2.7</v>
      </c>
      <c r="H58" s="164">
        <v>43.21</v>
      </c>
      <c r="I58" s="164">
        <v>43.1</v>
      </c>
      <c r="J58" s="164">
        <v>0.11</v>
      </c>
      <c r="K58" s="164">
        <v>0.1</v>
      </c>
      <c r="L58" s="164">
        <v>17.489999999999998</v>
      </c>
      <c r="M58" s="164">
        <v>101.45</v>
      </c>
      <c r="N58" s="164" t="s">
        <v>8</v>
      </c>
      <c r="O58" s="85"/>
      <c r="P58" s="85"/>
      <c r="Q58" s="85"/>
      <c r="R58" s="85"/>
      <c r="S58" s="85"/>
      <c r="T58" s="85"/>
      <c r="U58" s="85"/>
      <c r="V58" s="85"/>
      <c r="W58" s="85"/>
      <c r="X58" s="85"/>
      <c r="Y58" s="85"/>
      <c r="Z58" s="85"/>
      <c r="AA58" s="85"/>
      <c r="AB58" s="85"/>
      <c r="AC58" s="85"/>
    </row>
    <row r="59" spans="1:29" s="71" customFormat="1" ht="21.6" customHeight="1">
      <c r="A59" s="69">
        <f>IF(B59&lt;&gt;"",COUNTA($B$20:B59),"")</f>
        <v>39</v>
      </c>
      <c r="B59" s="79" t="s">
        <v>628</v>
      </c>
      <c r="C59" s="164">
        <v>874.78</v>
      </c>
      <c r="D59" s="164" t="s">
        <v>8</v>
      </c>
      <c r="E59" s="164" t="s">
        <v>8</v>
      </c>
      <c r="F59" s="164" t="s">
        <v>8</v>
      </c>
      <c r="G59" s="164" t="s">
        <v>8</v>
      </c>
      <c r="H59" s="164">
        <v>874.78</v>
      </c>
      <c r="I59" s="164">
        <v>698.5</v>
      </c>
      <c r="J59" s="164">
        <v>176.28</v>
      </c>
      <c r="K59" s="164" t="s">
        <v>8</v>
      </c>
      <c r="L59" s="164" t="s">
        <v>8</v>
      </c>
      <c r="M59" s="164" t="s">
        <v>8</v>
      </c>
      <c r="N59" s="164" t="s">
        <v>8</v>
      </c>
      <c r="O59" s="85"/>
      <c r="P59" s="85"/>
      <c r="Q59" s="85"/>
      <c r="R59" s="85"/>
      <c r="S59" s="85"/>
      <c r="T59" s="85"/>
      <c r="U59" s="85"/>
      <c r="V59" s="85"/>
      <c r="W59" s="85"/>
      <c r="X59" s="85"/>
      <c r="Y59" s="85"/>
      <c r="Z59" s="85"/>
      <c r="AA59" s="85"/>
      <c r="AB59" s="85"/>
      <c r="AC59" s="85"/>
    </row>
    <row r="60" spans="1:29" s="71" customFormat="1" ht="11.1" customHeight="1">
      <c r="A60" s="69">
        <f>IF(B60&lt;&gt;"",COUNTA($B$20:B60),"")</f>
        <v>40</v>
      </c>
      <c r="B60" s="78" t="s">
        <v>72</v>
      </c>
      <c r="C60" s="164">
        <v>3.87</v>
      </c>
      <c r="D60" s="164" t="s">
        <v>8</v>
      </c>
      <c r="E60" s="164" t="s">
        <v>8</v>
      </c>
      <c r="F60" s="164" t="s">
        <v>8</v>
      </c>
      <c r="G60" s="164" t="s">
        <v>8</v>
      </c>
      <c r="H60" s="164" t="s">
        <v>8</v>
      </c>
      <c r="I60" s="164" t="s">
        <v>8</v>
      </c>
      <c r="J60" s="164" t="s">
        <v>8</v>
      </c>
      <c r="K60" s="164" t="s">
        <v>8</v>
      </c>
      <c r="L60" s="164" t="s">
        <v>8</v>
      </c>
      <c r="M60" s="164" t="s">
        <v>8</v>
      </c>
      <c r="N60" s="164">
        <v>3.87</v>
      </c>
      <c r="O60" s="85"/>
      <c r="P60" s="85"/>
      <c r="Q60" s="85"/>
      <c r="R60" s="85"/>
      <c r="S60" s="85"/>
      <c r="T60" s="85"/>
      <c r="U60" s="85"/>
      <c r="V60" s="85"/>
      <c r="W60" s="85"/>
      <c r="X60" s="85"/>
      <c r="Y60" s="85"/>
      <c r="Z60" s="85"/>
      <c r="AA60" s="85"/>
      <c r="AB60" s="85"/>
      <c r="AC60" s="85"/>
    </row>
    <row r="61" spans="1:29" s="71" customFormat="1" ht="11.1" customHeight="1">
      <c r="A61" s="69">
        <f>IF(B61&lt;&gt;"",COUNTA($B$20:B61),"")</f>
        <v>41</v>
      </c>
      <c r="B61" s="78" t="s">
        <v>73</v>
      </c>
      <c r="C61" s="164">
        <v>695.17</v>
      </c>
      <c r="D61" s="164">
        <v>54.89</v>
      </c>
      <c r="E61" s="164">
        <v>21.74</v>
      </c>
      <c r="F61" s="164">
        <v>41.58</v>
      </c>
      <c r="G61" s="164">
        <v>3.22</v>
      </c>
      <c r="H61" s="164">
        <v>520.09</v>
      </c>
      <c r="I61" s="164">
        <v>28.8</v>
      </c>
      <c r="J61" s="164">
        <v>491.3</v>
      </c>
      <c r="K61" s="164">
        <v>18.29</v>
      </c>
      <c r="L61" s="164">
        <v>27.05</v>
      </c>
      <c r="M61" s="164">
        <v>8.2799999999999994</v>
      </c>
      <c r="N61" s="164">
        <v>0.02</v>
      </c>
      <c r="O61" s="85"/>
      <c r="P61" s="85"/>
      <c r="Q61" s="85"/>
      <c r="R61" s="85"/>
      <c r="S61" s="85"/>
      <c r="T61" s="85"/>
      <c r="U61" s="85"/>
      <c r="V61" s="85"/>
      <c r="W61" s="85"/>
      <c r="X61" s="85"/>
      <c r="Y61" s="85"/>
      <c r="Z61" s="85"/>
      <c r="AA61" s="85"/>
      <c r="AB61" s="85"/>
      <c r="AC61" s="85"/>
    </row>
    <row r="62" spans="1:29" s="71" customFormat="1" ht="11.1" customHeight="1">
      <c r="A62" s="69">
        <f>IF(B62&lt;&gt;"",COUNTA($B$20:B62),"")</f>
        <v>42</v>
      </c>
      <c r="B62" s="78" t="s">
        <v>74</v>
      </c>
      <c r="C62" s="164">
        <v>654.83000000000004</v>
      </c>
      <c r="D62" s="164" t="s">
        <v>8</v>
      </c>
      <c r="E62" s="164">
        <v>0.03</v>
      </c>
      <c r="F62" s="164">
        <v>4.45</v>
      </c>
      <c r="G62" s="164" t="s">
        <v>8</v>
      </c>
      <c r="H62" s="164">
        <v>131.19</v>
      </c>
      <c r="I62" s="164" t="s">
        <v>8</v>
      </c>
      <c r="J62" s="164">
        <v>131.19</v>
      </c>
      <c r="K62" s="164" t="s">
        <v>8</v>
      </c>
      <c r="L62" s="164" t="s">
        <v>8</v>
      </c>
      <c r="M62" s="164">
        <v>0.13</v>
      </c>
      <c r="N62" s="164">
        <v>519.02</v>
      </c>
      <c r="O62" s="85"/>
      <c r="P62" s="85"/>
      <c r="Q62" s="85"/>
      <c r="R62" s="85"/>
      <c r="S62" s="85"/>
      <c r="T62" s="85"/>
      <c r="U62" s="85"/>
      <c r="V62" s="85"/>
      <c r="W62" s="85"/>
      <c r="X62" s="85"/>
      <c r="Y62" s="85"/>
      <c r="Z62" s="85"/>
      <c r="AA62" s="85"/>
      <c r="AB62" s="85"/>
      <c r="AC62" s="85"/>
    </row>
    <row r="63" spans="1:29" s="71" customFormat="1" ht="19.149999999999999" customHeight="1">
      <c r="A63" s="70">
        <f>IF(B63&lt;&gt;"",COUNTA($B$20:B63),"")</f>
        <v>43</v>
      </c>
      <c r="B63" s="80" t="s">
        <v>75</v>
      </c>
      <c r="C63" s="165">
        <v>1515.28</v>
      </c>
      <c r="D63" s="165">
        <v>154.91</v>
      </c>
      <c r="E63" s="165">
        <v>82.09</v>
      </c>
      <c r="F63" s="165">
        <v>131.68</v>
      </c>
      <c r="G63" s="165">
        <v>25.92</v>
      </c>
      <c r="H63" s="165">
        <v>1385.05</v>
      </c>
      <c r="I63" s="165">
        <v>813.1</v>
      </c>
      <c r="J63" s="165">
        <v>571.95000000000005</v>
      </c>
      <c r="K63" s="165">
        <v>37.18</v>
      </c>
      <c r="L63" s="165">
        <v>83.12</v>
      </c>
      <c r="M63" s="165">
        <v>130.47</v>
      </c>
      <c r="N63" s="165">
        <v>-515.13</v>
      </c>
      <c r="O63" s="85"/>
      <c r="P63" s="85"/>
      <c r="Q63" s="85"/>
      <c r="R63" s="85"/>
      <c r="S63" s="85"/>
      <c r="T63" s="85"/>
      <c r="U63" s="85"/>
      <c r="V63" s="85"/>
      <c r="W63" s="85"/>
      <c r="X63" s="85"/>
      <c r="Y63" s="85"/>
      <c r="Z63" s="85"/>
      <c r="AA63" s="85"/>
      <c r="AB63" s="85"/>
      <c r="AC63" s="85"/>
    </row>
    <row r="64" spans="1:29" s="71" customFormat="1" ht="21.6" customHeight="1">
      <c r="A64" s="69">
        <f>IF(B64&lt;&gt;"",COUNTA($B$20:B64),"")</f>
        <v>44</v>
      </c>
      <c r="B64" s="79" t="s">
        <v>76</v>
      </c>
      <c r="C64" s="164">
        <v>49.18</v>
      </c>
      <c r="D64" s="164">
        <v>3.91</v>
      </c>
      <c r="E64" s="164">
        <v>6.24</v>
      </c>
      <c r="F64" s="164">
        <v>6.04</v>
      </c>
      <c r="G64" s="164">
        <v>7.0000000000000007E-2</v>
      </c>
      <c r="H64" s="164">
        <v>3.11</v>
      </c>
      <c r="I64" s="164" t="s">
        <v>8</v>
      </c>
      <c r="J64" s="164">
        <v>3.11</v>
      </c>
      <c r="K64" s="164" t="s">
        <v>8</v>
      </c>
      <c r="L64" s="164">
        <v>26.17</v>
      </c>
      <c r="M64" s="164">
        <v>3.64</v>
      </c>
      <c r="N64" s="164" t="s">
        <v>8</v>
      </c>
      <c r="O64" s="85"/>
      <c r="P64" s="85"/>
      <c r="Q64" s="85"/>
      <c r="R64" s="85"/>
      <c r="S64" s="85"/>
      <c r="T64" s="85"/>
      <c r="U64" s="85"/>
      <c r="V64" s="85"/>
      <c r="W64" s="85"/>
      <c r="X64" s="85"/>
      <c r="Y64" s="85"/>
      <c r="Z64" s="85"/>
      <c r="AA64" s="85"/>
      <c r="AB64" s="85"/>
      <c r="AC64" s="85"/>
    </row>
    <row r="65" spans="1:29" s="71" customFormat="1" ht="11.1" customHeight="1">
      <c r="A65" s="69">
        <f>IF(B65&lt;&gt;"",COUNTA($B$20:B65),"")</f>
        <v>45</v>
      </c>
      <c r="B65" s="78" t="s">
        <v>77</v>
      </c>
      <c r="C65" s="164">
        <v>36.340000000000003</v>
      </c>
      <c r="D65" s="164">
        <v>0.72</v>
      </c>
      <c r="E65" s="164">
        <v>3.4</v>
      </c>
      <c r="F65" s="164">
        <v>5.32</v>
      </c>
      <c r="G65" s="164">
        <v>0.01</v>
      </c>
      <c r="H65" s="164" t="s">
        <v>8</v>
      </c>
      <c r="I65" s="164" t="s">
        <v>8</v>
      </c>
      <c r="J65" s="164" t="s">
        <v>8</v>
      </c>
      <c r="K65" s="164" t="s">
        <v>8</v>
      </c>
      <c r="L65" s="164">
        <v>23.25</v>
      </c>
      <c r="M65" s="164">
        <v>3.64</v>
      </c>
      <c r="N65" s="164" t="s">
        <v>8</v>
      </c>
      <c r="O65" s="85"/>
      <c r="P65" s="85"/>
      <c r="Q65" s="85"/>
      <c r="R65" s="85"/>
      <c r="S65" s="85"/>
      <c r="T65" s="85"/>
      <c r="U65" s="85"/>
      <c r="V65" s="85"/>
      <c r="W65" s="85"/>
      <c r="X65" s="85"/>
      <c r="Y65" s="85"/>
      <c r="Z65" s="85"/>
      <c r="AA65" s="85"/>
      <c r="AB65" s="85"/>
      <c r="AC65" s="85"/>
    </row>
    <row r="66" spans="1:29" s="71" customFormat="1" ht="11.1" customHeight="1">
      <c r="A66" s="69">
        <f>IF(B66&lt;&gt;"",COUNTA($B$20:B66),"")</f>
        <v>46</v>
      </c>
      <c r="B66" s="78" t="s">
        <v>78</v>
      </c>
      <c r="C66" s="164" t="s">
        <v>8</v>
      </c>
      <c r="D66" s="164" t="s">
        <v>8</v>
      </c>
      <c r="E66" s="164" t="s">
        <v>8</v>
      </c>
      <c r="F66" s="164" t="s">
        <v>8</v>
      </c>
      <c r="G66" s="164" t="s">
        <v>8</v>
      </c>
      <c r="H66" s="164" t="s">
        <v>8</v>
      </c>
      <c r="I66" s="164" t="s">
        <v>8</v>
      </c>
      <c r="J66" s="164" t="s">
        <v>8</v>
      </c>
      <c r="K66" s="164" t="s">
        <v>8</v>
      </c>
      <c r="L66" s="164" t="s">
        <v>8</v>
      </c>
      <c r="M66" s="164" t="s">
        <v>8</v>
      </c>
      <c r="N66" s="164" t="s">
        <v>8</v>
      </c>
      <c r="O66" s="85"/>
      <c r="P66" s="85"/>
      <c r="Q66" s="85"/>
      <c r="R66" s="85"/>
      <c r="S66" s="85"/>
      <c r="T66" s="85"/>
      <c r="U66" s="85"/>
      <c r="V66" s="85"/>
      <c r="W66" s="85"/>
      <c r="X66" s="85"/>
      <c r="Y66" s="85"/>
      <c r="Z66" s="85"/>
      <c r="AA66" s="85"/>
      <c r="AB66" s="85"/>
      <c r="AC66" s="85"/>
    </row>
    <row r="67" spans="1:29" s="71" customFormat="1" ht="11.1" customHeight="1">
      <c r="A67" s="69">
        <f>IF(B67&lt;&gt;"",COUNTA($B$20:B67),"")</f>
        <v>47</v>
      </c>
      <c r="B67" s="78" t="s">
        <v>79</v>
      </c>
      <c r="C67" s="164">
        <v>169.31</v>
      </c>
      <c r="D67" s="164" t="s">
        <v>8</v>
      </c>
      <c r="E67" s="164" t="s">
        <v>8</v>
      </c>
      <c r="F67" s="164" t="s">
        <v>8</v>
      </c>
      <c r="G67" s="164">
        <v>0.02</v>
      </c>
      <c r="H67" s="164">
        <v>0.21</v>
      </c>
      <c r="I67" s="164" t="s">
        <v>8</v>
      </c>
      <c r="J67" s="164">
        <v>0.21</v>
      </c>
      <c r="K67" s="164" t="s">
        <v>8</v>
      </c>
      <c r="L67" s="164">
        <v>2.78</v>
      </c>
      <c r="M67" s="164">
        <v>166.25</v>
      </c>
      <c r="N67" s="164">
        <v>0.06</v>
      </c>
      <c r="O67" s="85"/>
      <c r="P67" s="85"/>
      <c r="Q67" s="85"/>
      <c r="R67" s="85"/>
      <c r="S67" s="85"/>
      <c r="T67" s="85"/>
      <c r="U67" s="85"/>
      <c r="V67" s="85"/>
      <c r="W67" s="85"/>
      <c r="X67" s="85"/>
      <c r="Y67" s="85"/>
      <c r="Z67" s="85"/>
      <c r="AA67" s="85"/>
      <c r="AB67" s="85"/>
      <c r="AC67" s="85"/>
    </row>
    <row r="68" spans="1:29" s="71" customFormat="1" ht="11.1" customHeight="1">
      <c r="A68" s="69">
        <f>IF(B68&lt;&gt;"",COUNTA($B$20:B68),"")</f>
        <v>48</v>
      </c>
      <c r="B68" s="78" t="s">
        <v>74</v>
      </c>
      <c r="C68" s="164" t="s">
        <v>8</v>
      </c>
      <c r="D68" s="164" t="s">
        <v>8</v>
      </c>
      <c r="E68" s="164" t="s">
        <v>8</v>
      </c>
      <c r="F68" s="164" t="s">
        <v>8</v>
      </c>
      <c r="G68" s="164" t="s">
        <v>8</v>
      </c>
      <c r="H68" s="164" t="s">
        <v>8</v>
      </c>
      <c r="I68" s="164" t="s">
        <v>8</v>
      </c>
      <c r="J68" s="164" t="s">
        <v>8</v>
      </c>
      <c r="K68" s="164" t="s">
        <v>8</v>
      </c>
      <c r="L68" s="164" t="s">
        <v>8</v>
      </c>
      <c r="M68" s="164" t="s">
        <v>8</v>
      </c>
      <c r="N68" s="164" t="s">
        <v>8</v>
      </c>
      <c r="O68" s="85"/>
      <c r="P68" s="85"/>
      <c r="Q68" s="85"/>
      <c r="R68" s="85"/>
      <c r="S68" s="85"/>
      <c r="T68" s="85"/>
      <c r="U68" s="85"/>
      <c r="V68" s="85"/>
      <c r="W68" s="85"/>
      <c r="X68" s="85"/>
      <c r="Y68" s="85"/>
      <c r="Z68" s="85"/>
      <c r="AA68" s="85"/>
      <c r="AB68" s="85"/>
      <c r="AC68" s="85"/>
    </row>
    <row r="69" spans="1:29" s="71" customFormat="1" ht="19.149999999999999" customHeight="1">
      <c r="A69" s="70">
        <f>IF(B69&lt;&gt;"",COUNTA($B$20:B69),"")</f>
        <v>49</v>
      </c>
      <c r="B69" s="80" t="s">
        <v>80</v>
      </c>
      <c r="C69" s="165">
        <v>218.49</v>
      </c>
      <c r="D69" s="165">
        <v>3.91</v>
      </c>
      <c r="E69" s="165">
        <v>6.24</v>
      </c>
      <c r="F69" s="165">
        <v>6.04</v>
      </c>
      <c r="G69" s="165">
        <v>0.09</v>
      </c>
      <c r="H69" s="165">
        <v>3.32</v>
      </c>
      <c r="I69" s="165" t="s">
        <v>8</v>
      </c>
      <c r="J69" s="165">
        <v>3.32</v>
      </c>
      <c r="K69" s="165" t="s">
        <v>8</v>
      </c>
      <c r="L69" s="165">
        <v>28.95</v>
      </c>
      <c r="M69" s="165">
        <v>169.89</v>
      </c>
      <c r="N69" s="165">
        <v>0.06</v>
      </c>
      <c r="O69" s="85"/>
      <c r="P69" s="85"/>
      <c r="Q69" s="85"/>
      <c r="R69" s="85"/>
      <c r="S69" s="85"/>
      <c r="T69" s="85"/>
      <c r="U69" s="85"/>
      <c r="V69" s="85"/>
      <c r="W69" s="85"/>
      <c r="X69" s="85"/>
      <c r="Y69" s="85"/>
      <c r="Z69" s="85"/>
      <c r="AA69" s="85"/>
      <c r="AB69" s="85"/>
      <c r="AC69" s="85"/>
    </row>
    <row r="70" spans="1:29" s="71" customFormat="1" ht="19.149999999999999" customHeight="1">
      <c r="A70" s="70">
        <f>IF(B70&lt;&gt;"",COUNTA($B$20:B70),"")</f>
        <v>50</v>
      </c>
      <c r="B70" s="80" t="s">
        <v>81</v>
      </c>
      <c r="C70" s="165">
        <v>1733.77</v>
      </c>
      <c r="D70" s="165">
        <v>158.81</v>
      </c>
      <c r="E70" s="165">
        <v>88.33</v>
      </c>
      <c r="F70" s="165">
        <v>137.71</v>
      </c>
      <c r="G70" s="165">
        <v>26.01</v>
      </c>
      <c r="H70" s="165">
        <v>1388.37</v>
      </c>
      <c r="I70" s="165">
        <v>813.1</v>
      </c>
      <c r="J70" s="165">
        <v>575.27</v>
      </c>
      <c r="K70" s="165">
        <v>37.18</v>
      </c>
      <c r="L70" s="165">
        <v>112.07</v>
      </c>
      <c r="M70" s="165">
        <v>300.36</v>
      </c>
      <c r="N70" s="165">
        <v>-515.08000000000004</v>
      </c>
      <c r="O70" s="85"/>
      <c r="P70" s="85"/>
      <c r="Q70" s="85"/>
      <c r="R70" s="85"/>
      <c r="S70" s="85"/>
      <c r="T70" s="85"/>
      <c r="U70" s="85"/>
      <c r="V70" s="85"/>
      <c r="W70" s="85"/>
      <c r="X70" s="85"/>
      <c r="Y70" s="85"/>
      <c r="Z70" s="85"/>
      <c r="AA70" s="85"/>
      <c r="AB70" s="85"/>
      <c r="AC70" s="85"/>
    </row>
    <row r="71" spans="1:29" s="71" customFormat="1" ht="11.1" customHeight="1">
      <c r="A71" s="69">
        <f>IF(B71&lt;&gt;"",COUNTA($B$20:B71),"")</f>
        <v>51</v>
      </c>
      <c r="B71" s="78" t="s">
        <v>82</v>
      </c>
      <c r="C71" s="164" t="s">
        <v>8</v>
      </c>
      <c r="D71" s="164" t="s">
        <v>8</v>
      </c>
      <c r="E71" s="164" t="s">
        <v>8</v>
      </c>
      <c r="F71" s="164" t="s">
        <v>8</v>
      </c>
      <c r="G71" s="164" t="s">
        <v>8</v>
      </c>
      <c r="H71" s="164" t="s">
        <v>8</v>
      </c>
      <c r="I71" s="164" t="s">
        <v>8</v>
      </c>
      <c r="J71" s="164" t="s">
        <v>8</v>
      </c>
      <c r="K71" s="164" t="s">
        <v>8</v>
      </c>
      <c r="L71" s="164" t="s">
        <v>8</v>
      </c>
      <c r="M71" s="164" t="s">
        <v>8</v>
      </c>
      <c r="N71" s="164" t="s">
        <v>8</v>
      </c>
      <c r="O71" s="85"/>
      <c r="P71" s="85"/>
      <c r="Q71" s="85"/>
      <c r="R71" s="85"/>
      <c r="S71" s="85"/>
      <c r="T71" s="85"/>
      <c r="U71" s="85"/>
      <c r="V71" s="85"/>
      <c r="W71" s="85"/>
      <c r="X71" s="85"/>
      <c r="Y71" s="85"/>
      <c r="Z71" s="85"/>
      <c r="AA71" s="85"/>
      <c r="AB71" s="85"/>
      <c r="AC71" s="85"/>
    </row>
    <row r="72" spans="1:29" s="71" customFormat="1" ht="11.1" customHeight="1">
      <c r="A72" s="69">
        <f>IF(B72&lt;&gt;"",COUNTA($B$20:B72),"")</f>
        <v>52</v>
      </c>
      <c r="B72" s="78" t="s">
        <v>83</v>
      </c>
      <c r="C72" s="164" t="s">
        <v>8</v>
      </c>
      <c r="D72" s="164" t="s">
        <v>8</v>
      </c>
      <c r="E72" s="164" t="s">
        <v>8</v>
      </c>
      <c r="F72" s="164" t="s">
        <v>8</v>
      </c>
      <c r="G72" s="164" t="s">
        <v>8</v>
      </c>
      <c r="H72" s="164" t="s">
        <v>8</v>
      </c>
      <c r="I72" s="164" t="s">
        <v>8</v>
      </c>
      <c r="J72" s="164" t="s">
        <v>8</v>
      </c>
      <c r="K72" s="164" t="s">
        <v>8</v>
      </c>
      <c r="L72" s="164" t="s">
        <v>8</v>
      </c>
      <c r="M72" s="164" t="s">
        <v>8</v>
      </c>
      <c r="N72" s="164" t="s">
        <v>8</v>
      </c>
      <c r="O72" s="85"/>
      <c r="P72" s="85"/>
      <c r="Q72" s="85"/>
      <c r="R72" s="85"/>
      <c r="S72" s="85"/>
      <c r="T72" s="85"/>
      <c r="U72" s="85"/>
      <c r="V72" s="85"/>
      <c r="W72" s="85"/>
      <c r="X72" s="85"/>
      <c r="Y72" s="85"/>
      <c r="Z72" s="85"/>
      <c r="AA72" s="85"/>
      <c r="AB72" s="85"/>
      <c r="AC72" s="85"/>
    </row>
    <row r="73" spans="1:29" s="71" customFormat="1" ht="11.1" customHeight="1">
      <c r="A73" s="69">
        <f>IF(B73&lt;&gt;"",COUNTA($B$20:B73),"")</f>
        <v>53</v>
      </c>
      <c r="B73" s="78" t="s">
        <v>99</v>
      </c>
      <c r="C73" s="164" t="s">
        <v>8</v>
      </c>
      <c r="D73" s="164" t="s">
        <v>8</v>
      </c>
      <c r="E73" s="164" t="s">
        <v>8</v>
      </c>
      <c r="F73" s="164" t="s">
        <v>8</v>
      </c>
      <c r="G73" s="164" t="s">
        <v>8</v>
      </c>
      <c r="H73" s="164" t="s">
        <v>8</v>
      </c>
      <c r="I73" s="164" t="s">
        <v>8</v>
      </c>
      <c r="J73" s="164" t="s">
        <v>8</v>
      </c>
      <c r="K73" s="164" t="s">
        <v>8</v>
      </c>
      <c r="L73" s="164" t="s">
        <v>8</v>
      </c>
      <c r="M73" s="164" t="s">
        <v>8</v>
      </c>
      <c r="N73" s="164" t="s">
        <v>8</v>
      </c>
      <c r="O73" s="85"/>
      <c r="P73" s="85"/>
      <c r="Q73" s="85"/>
      <c r="R73" s="85"/>
      <c r="S73" s="85"/>
      <c r="T73" s="85"/>
      <c r="U73" s="85"/>
      <c r="V73" s="85"/>
      <c r="W73" s="85"/>
      <c r="X73" s="85"/>
      <c r="Y73" s="85"/>
      <c r="Z73" s="85"/>
      <c r="AA73" s="85"/>
      <c r="AB73" s="85"/>
      <c r="AC73" s="85"/>
    </row>
    <row r="74" spans="1:29" s="71" customFormat="1" ht="11.1" customHeight="1">
      <c r="A74" s="69">
        <f>IF(B74&lt;&gt;"",COUNTA($B$20:B74),"")</f>
        <v>54</v>
      </c>
      <c r="B74" s="78" t="s">
        <v>100</v>
      </c>
      <c r="C74" s="164" t="s">
        <v>8</v>
      </c>
      <c r="D74" s="164" t="s">
        <v>8</v>
      </c>
      <c r="E74" s="164" t="s">
        <v>8</v>
      </c>
      <c r="F74" s="164" t="s">
        <v>8</v>
      </c>
      <c r="G74" s="164" t="s">
        <v>8</v>
      </c>
      <c r="H74" s="164" t="s">
        <v>8</v>
      </c>
      <c r="I74" s="164" t="s">
        <v>8</v>
      </c>
      <c r="J74" s="164" t="s">
        <v>8</v>
      </c>
      <c r="K74" s="164" t="s">
        <v>8</v>
      </c>
      <c r="L74" s="164" t="s">
        <v>8</v>
      </c>
      <c r="M74" s="164" t="s">
        <v>8</v>
      </c>
      <c r="N74" s="164" t="s">
        <v>8</v>
      </c>
      <c r="O74" s="85"/>
      <c r="P74" s="85"/>
      <c r="Q74" s="85"/>
      <c r="R74" s="85"/>
      <c r="S74" s="85"/>
      <c r="T74" s="85"/>
      <c r="U74" s="85"/>
      <c r="V74" s="85"/>
      <c r="W74" s="85"/>
      <c r="X74" s="85"/>
      <c r="Y74" s="85"/>
      <c r="Z74" s="85"/>
      <c r="AA74" s="85"/>
      <c r="AB74" s="85"/>
      <c r="AC74" s="85"/>
    </row>
    <row r="75" spans="1:29" s="71" customFormat="1" ht="11.1" customHeight="1">
      <c r="A75" s="69">
        <f>IF(B75&lt;&gt;"",COUNTA($B$20:B75),"")</f>
        <v>55</v>
      </c>
      <c r="B75" s="78" t="s">
        <v>27</v>
      </c>
      <c r="C75" s="164">
        <v>249.41</v>
      </c>
      <c r="D75" s="164" t="s">
        <v>8</v>
      </c>
      <c r="E75" s="164" t="s">
        <v>8</v>
      </c>
      <c r="F75" s="164" t="s">
        <v>8</v>
      </c>
      <c r="G75" s="164" t="s">
        <v>8</v>
      </c>
      <c r="H75" s="164" t="s">
        <v>8</v>
      </c>
      <c r="I75" s="164" t="s">
        <v>8</v>
      </c>
      <c r="J75" s="164" t="s">
        <v>8</v>
      </c>
      <c r="K75" s="164" t="s">
        <v>8</v>
      </c>
      <c r="L75" s="164" t="s">
        <v>8</v>
      </c>
      <c r="M75" s="164" t="s">
        <v>8</v>
      </c>
      <c r="N75" s="164">
        <v>249.41</v>
      </c>
      <c r="O75" s="85"/>
      <c r="P75" s="85"/>
      <c r="Q75" s="85"/>
      <c r="R75" s="85"/>
      <c r="S75" s="85"/>
      <c r="T75" s="85"/>
      <c r="U75" s="85"/>
      <c r="V75" s="85"/>
      <c r="W75" s="85"/>
      <c r="X75" s="85"/>
      <c r="Y75" s="85"/>
      <c r="Z75" s="85"/>
      <c r="AA75" s="85"/>
      <c r="AB75" s="85"/>
      <c r="AC75" s="85"/>
    </row>
    <row r="76" spans="1:29" s="71" customFormat="1" ht="21.6" customHeight="1">
      <c r="A76" s="69">
        <f>IF(B76&lt;&gt;"",COUNTA($B$20:B76),"")</f>
        <v>56</v>
      </c>
      <c r="B76" s="79" t="s">
        <v>84</v>
      </c>
      <c r="C76" s="164">
        <v>220.57</v>
      </c>
      <c r="D76" s="164" t="s">
        <v>8</v>
      </c>
      <c r="E76" s="164" t="s">
        <v>8</v>
      </c>
      <c r="F76" s="164" t="s">
        <v>8</v>
      </c>
      <c r="G76" s="164" t="s">
        <v>8</v>
      </c>
      <c r="H76" s="164" t="s">
        <v>8</v>
      </c>
      <c r="I76" s="164" t="s">
        <v>8</v>
      </c>
      <c r="J76" s="164" t="s">
        <v>8</v>
      </c>
      <c r="K76" s="164" t="s">
        <v>8</v>
      </c>
      <c r="L76" s="164" t="s">
        <v>8</v>
      </c>
      <c r="M76" s="164" t="s">
        <v>8</v>
      </c>
      <c r="N76" s="164">
        <v>220.57</v>
      </c>
      <c r="O76" s="85"/>
      <c r="P76" s="85"/>
      <c r="Q76" s="85"/>
      <c r="R76" s="85"/>
      <c r="S76" s="85"/>
      <c r="T76" s="85"/>
      <c r="U76" s="85"/>
      <c r="V76" s="85"/>
      <c r="W76" s="85"/>
      <c r="X76" s="85"/>
      <c r="Y76" s="85"/>
      <c r="Z76" s="85"/>
      <c r="AA76" s="85"/>
      <c r="AB76" s="85"/>
      <c r="AC76" s="85"/>
    </row>
    <row r="77" spans="1:29" s="71" customFormat="1" ht="21.6" customHeight="1">
      <c r="A77" s="69">
        <f>IF(B77&lt;&gt;"",COUNTA($B$20:B77),"")</f>
        <v>57</v>
      </c>
      <c r="B77" s="79" t="s">
        <v>85</v>
      </c>
      <c r="C77" s="164">
        <v>640.44000000000005</v>
      </c>
      <c r="D77" s="164">
        <v>0.03</v>
      </c>
      <c r="E77" s="164">
        <v>0.52</v>
      </c>
      <c r="F77" s="164">
        <v>2.46</v>
      </c>
      <c r="G77" s="164">
        <v>3.38</v>
      </c>
      <c r="H77" s="164">
        <v>618.57000000000005</v>
      </c>
      <c r="I77" s="164">
        <v>343.78</v>
      </c>
      <c r="J77" s="164">
        <v>274.79000000000002</v>
      </c>
      <c r="K77" s="164">
        <v>2.56</v>
      </c>
      <c r="L77" s="164">
        <v>8.7899999999999991</v>
      </c>
      <c r="M77" s="164">
        <v>4.13</v>
      </c>
      <c r="N77" s="164" t="s">
        <v>8</v>
      </c>
      <c r="O77" s="85"/>
      <c r="P77" s="85"/>
      <c r="Q77" s="85"/>
      <c r="R77" s="85"/>
      <c r="S77" s="85"/>
      <c r="T77" s="85"/>
      <c r="U77" s="85"/>
      <c r="V77" s="85"/>
      <c r="W77" s="85"/>
      <c r="X77" s="85"/>
      <c r="Y77" s="85"/>
      <c r="Z77" s="85"/>
      <c r="AA77" s="85"/>
      <c r="AB77" s="85"/>
      <c r="AC77" s="85"/>
    </row>
    <row r="78" spans="1:29" s="71" customFormat="1" ht="21.6" customHeight="1">
      <c r="A78" s="69">
        <f>IF(B78&lt;&gt;"",COUNTA($B$20:B78),"")</f>
        <v>58</v>
      </c>
      <c r="B78" s="79" t="s">
        <v>86</v>
      </c>
      <c r="C78" s="164">
        <v>115.46</v>
      </c>
      <c r="D78" s="164" t="s">
        <v>8</v>
      </c>
      <c r="E78" s="164" t="s">
        <v>8</v>
      </c>
      <c r="F78" s="164">
        <v>0.32</v>
      </c>
      <c r="G78" s="164">
        <v>0.93</v>
      </c>
      <c r="H78" s="164">
        <v>112.34</v>
      </c>
      <c r="I78" s="164">
        <v>112.01</v>
      </c>
      <c r="J78" s="164">
        <v>0.33</v>
      </c>
      <c r="K78" s="164">
        <v>0.33</v>
      </c>
      <c r="L78" s="164" t="s">
        <v>8</v>
      </c>
      <c r="M78" s="164">
        <v>1.52</v>
      </c>
      <c r="N78" s="164" t="s">
        <v>8</v>
      </c>
      <c r="O78" s="85"/>
      <c r="P78" s="85"/>
      <c r="Q78" s="85"/>
      <c r="R78" s="85"/>
      <c r="S78" s="85"/>
      <c r="T78" s="85"/>
      <c r="U78" s="85"/>
      <c r="V78" s="85"/>
      <c r="W78" s="85"/>
      <c r="X78" s="85"/>
      <c r="Y78" s="85"/>
      <c r="Z78" s="85"/>
      <c r="AA78" s="85"/>
      <c r="AB78" s="85"/>
      <c r="AC78" s="85"/>
    </row>
    <row r="79" spans="1:29" s="71" customFormat="1" ht="11.1" customHeight="1">
      <c r="A79" s="69">
        <f>IF(B79&lt;&gt;"",COUNTA($B$20:B79),"")</f>
        <v>59</v>
      </c>
      <c r="B79" s="78" t="s">
        <v>87</v>
      </c>
      <c r="C79" s="164">
        <v>135.37</v>
      </c>
      <c r="D79" s="164" t="s">
        <v>8</v>
      </c>
      <c r="E79" s="164">
        <v>14.03</v>
      </c>
      <c r="F79" s="164">
        <v>1.1499999999999999</v>
      </c>
      <c r="G79" s="164">
        <v>3.63</v>
      </c>
      <c r="H79" s="164">
        <v>0.03</v>
      </c>
      <c r="I79" s="164">
        <v>0.01</v>
      </c>
      <c r="J79" s="164">
        <v>0.02</v>
      </c>
      <c r="K79" s="164">
        <v>1.49</v>
      </c>
      <c r="L79" s="164">
        <v>21.48</v>
      </c>
      <c r="M79" s="164">
        <v>93.56</v>
      </c>
      <c r="N79" s="164" t="s">
        <v>8</v>
      </c>
      <c r="O79" s="85"/>
      <c r="P79" s="85"/>
      <c r="Q79" s="85"/>
      <c r="R79" s="85"/>
      <c r="S79" s="85"/>
      <c r="T79" s="85"/>
      <c r="U79" s="85"/>
      <c r="V79" s="85"/>
      <c r="W79" s="85"/>
      <c r="X79" s="85"/>
      <c r="Y79" s="85"/>
      <c r="Z79" s="85"/>
      <c r="AA79" s="85"/>
      <c r="AB79" s="85"/>
      <c r="AC79" s="85"/>
    </row>
    <row r="80" spans="1:29" s="71" customFormat="1" ht="11.1" customHeight="1">
      <c r="A80" s="69">
        <f>IF(B80&lt;&gt;"",COUNTA($B$20:B80),"")</f>
        <v>60</v>
      </c>
      <c r="B80" s="78" t="s">
        <v>88</v>
      </c>
      <c r="C80" s="164">
        <v>947.64</v>
      </c>
      <c r="D80" s="164">
        <v>34.590000000000003</v>
      </c>
      <c r="E80" s="164">
        <v>29.62</v>
      </c>
      <c r="F80" s="164">
        <v>6.41</v>
      </c>
      <c r="G80" s="164">
        <v>1.52</v>
      </c>
      <c r="H80" s="164">
        <v>349.97</v>
      </c>
      <c r="I80" s="164">
        <v>196.9</v>
      </c>
      <c r="J80" s="164">
        <v>153.08000000000001</v>
      </c>
      <c r="K80" s="164">
        <v>0.03</v>
      </c>
      <c r="L80" s="164">
        <v>0.75</v>
      </c>
      <c r="M80" s="164">
        <v>3.8</v>
      </c>
      <c r="N80" s="164">
        <v>520.95000000000005</v>
      </c>
      <c r="O80" s="85"/>
      <c r="P80" s="85"/>
      <c r="Q80" s="85"/>
      <c r="R80" s="85"/>
      <c r="S80" s="85"/>
      <c r="T80" s="85"/>
      <c r="U80" s="85"/>
      <c r="V80" s="85"/>
      <c r="W80" s="85"/>
      <c r="X80" s="85"/>
      <c r="Y80" s="85"/>
      <c r="Z80" s="85"/>
      <c r="AA80" s="85"/>
      <c r="AB80" s="85"/>
      <c r="AC80" s="85"/>
    </row>
    <row r="81" spans="1:29" s="71" customFormat="1" ht="11.1" customHeight="1">
      <c r="A81" s="69">
        <f>IF(B81&lt;&gt;"",COUNTA($B$20:B81),"")</f>
        <v>61</v>
      </c>
      <c r="B81" s="78" t="s">
        <v>74</v>
      </c>
      <c r="C81" s="164">
        <v>654.83000000000004</v>
      </c>
      <c r="D81" s="164" t="s">
        <v>8</v>
      </c>
      <c r="E81" s="164">
        <v>0.03</v>
      </c>
      <c r="F81" s="164">
        <v>4.45</v>
      </c>
      <c r="G81" s="164" t="s">
        <v>8</v>
      </c>
      <c r="H81" s="164">
        <v>131.19</v>
      </c>
      <c r="I81" s="164" t="s">
        <v>8</v>
      </c>
      <c r="J81" s="164">
        <v>131.19</v>
      </c>
      <c r="K81" s="164" t="s">
        <v>8</v>
      </c>
      <c r="L81" s="164" t="s">
        <v>8</v>
      </c>
      <c r="M81" s="164">
        <v>0.13</v>
      </c>
      <c r="N81" s="164">
        <v>519.02</v>
      </c>
      <c r="O81" s="85"/>
      <c r="P81" s="85"/>
      <c r="Q81" s="85"/>
      <c r="R81" s="85"/>
      <c r="S81" s="85"/>
      <c r="T81" s="85"/>
      <c r="U81" s="85"/>
      <c r="V81" s="85"/>
      <c r="W81" s="85"/>
      <c r="X81" s="85"/>
      <c r="Y81" s="85"/>
      <c r="Z81" s="85"/>
      <c r="AA81" s="85"/>
      <c r="AB81" s="85"/>
      <c r="AC81" s="85"/>
    </row>
    <row r="82" spans="1:29" s="71" customFormat="1" ht="19.149999999999999" customHeight="1">
      <c r="A82" s="70">
        <f>IF(B82&lt;&gt;"",COUNTA($B$20:B82),"")</f>
        <v>62</v>
      </c>
      <c r="B82" s="80" t="s">
        <v>89</v>
      </c>
      <c r="C82" s="165">
        <v>1654.06</v>
      </c>
      <c r="D82" s="165">
        <v>34.630000000000003</v>
      </c>
      <c r="E82" s="165">
        <v>44.14</v>
      </c>
      <c r="F82" s="165">
        <v>5.88</v>
      </c>
      <c r="G82" s="165">
        <v>9.4700000000000006</v>
      </c>
      <c r="H82" s="165">
        <v>949.73</v>
      </c>
      <c r="I82" s="165">
        <v>652.70000000000005</v>
      </c>
      <c r="J82" s="165">
        <v>297.02</v>
      </c>
      <c r="K82" s="165">
        <v>4.41</v>
      </c>
      <c r="L82" s="165">
        <v>31.01</v>
      </c>
      <c r="M82" s="165">
        <v>102.88</v>
      </c>
      <c r="N82" s="165">
        <v>471.91</v>
      </c>
      <c r="O82" s="85"/>
      <c r="P82" s="85"/>
      <c r="Q82" s="85"/>
      <c r="R82" s="85"/>
      <c r="S82" s="85"/>
      <c r="T82" s="85"/>
      <c r="U82" s="85"/>
      <c r="V82" s="85"/>
      <c r="W82" s="85"/>
      <c r="X82" s="85"/>
      <c r="Y82" s="85"/>
      <c r="Z82" s="85"/>
      <c r="AA82" s="85"/>
      <c r="AB82" s="85"/>
      <c r="AC82" s="85"/>
    </row>
    <row r="83" spans="1:29" s="87" customFormat="1" ht="11.1" customHeight="1">
      <c r="A83" s="69">
        <f>IF(B83&lt;&gt;"",COUNTA($B$20:B83),"")</f>
        <v>63</v>
      </c>
      <c r="B83" s="78" t="s">
        <v>90</v>
      </c>
      <c r="C83" s="164">
        <v>145.91999999999999</v>
      </c>
      <c r="D83" s="164" t="s">
        <v>8</v>
      </c>
      <c r="E83" s="164">
        <v>5.5</v>
      </c>
      <c r="F83" s="164">
        <v>1.82</v>
      </c>
      <c r="G83" s="164">
        <v>0.01</v>
      </c>
      <c r="H83" s="164">
        <v>3.4</v>
      </c>
      <c r="I83" s="164" t="s">
        <v>8</v>
      </c>
      <c r="J83" s="164">
        <v>3.4</v>
      </c>
      <c r="K83" s="164">
        <v>0.55000000000000004</v>
      </c>
      <c r="L83" s="164" t="s">
        <v>8</v>
      </c>
      <c r="M83" s="164">
        <v>94.98</v>
      </c>
      <c r="N83" s="164">
        <v>39.659999999999997</v>
      </c>
      <c r="O83" s="86"/>
      <c r="P83" s="86"/>
      <c r="Q83" s="86"/>
      <c r="R83" s="86"/>
      <c r="S83" s="86"/>
      <c r="T83" s="86"/>
      <c r="U83" s="86"/>
      <c r="V83" s="86"/>
      <c r="W83" s="86"/>
      <c r="X83" s="86"/>
      <c r="Y83" s="86"/>
      <c r="Z83" s="86"/>
      <c r="AA83" s="86"/>
      <c r="AB83" s="86"/>
      <c r="AC83" s="86"/>
    </row>
    <row r="84" spans="1:29" s="87" customFormat="1" ht="11.1" customHeight="1">
      <c r="A84" s="69">
        <f>IF(B84&lt;&gt;"",COUNTA($B$20:B84),"")</f>
        <v>64</v>
      </c>
      <c r="B84" s="78" t="s">
        <v>91</v>
      </c>
      <c r="C84" s="164" t="s">
        <v>8</v>
      </c>
      <c r="D84" s="164" t="s">
        <v>8</v>
      </c>
      <c r="E84" s="164" t="s">
        <v>8</v>
      </c>
      <c r="F84" s="164" t="s">
        <v>8</v>
      </c>
      <c r="G84" s="164" t="s">
        <v>8</v>
      </c>
      <c r="H84" s="164" t="s">
        <v>8</v>
      </c>
      <c r="I84" s="164" t="s">
        <v>8</v>
      </c>
      <c r="J84" s="164" t="s">
        <v>8</v>
      </c>
      <c r="K84" s="164" t="s">
        <v>8</v>
      </c>
      <c r="L84" s="164" t="s">
        <v>8</v>
      </c>
      <c r="M84" s="164" t="s">
        <v>8</v>
      </c>
      <c r="N84" s="164" t="s">
        <v>8</v>
      </c>
      <c r="O84" s="86"/>
      <c r="P84" s="86"/>
      <c r="Q84" s="86"/>
      <c r="R84" s="86"/>
      <c r="S84" s="86"/>
      <c r="T84" s="86"/>
      <c r="U84" s="86"/>
      <c r="V84" s="86"/>
      <c r="W84" s="86"/>
      <c r="X84" s="86"/>
      <c r="Y84" s="86"/>
      <c r="Z84" s="86"/>
      <c r="AA84" s="86"/>
      <c r="AB84" s="86"/>
      <c r="AC84" s="86"/>
    </row>
    <row r="85" spans="1:29" s="87" customFormat="1" ht="11.1" customHeight="1">
      <c r="A85" s="69">
        <f>IF(B85&lt;&gt;"",COUNTA($B$20:B85),"")</f>
        <v>65</v>
      </c>
      <c r="B85" s="78" t="s">
        <v>92</v>
      </c>
      <c r="C85" s="164">
        <v>95.7</v>
      </c>
      <c r="D85" s="164">
        <v>0.34</v>
      </c>
      <c r="E85" s="164" t="s">
        <v>8</v>
      </c>
      <c r="F85" s="164" t="s">
        <v>8</v>
      </c>
      <c r="G85" s="164" t="s">
        <v>8</v>
      </c>
      <c r="H85" s="164" t="s">
        <v>8</v>
      </c>
      <c r="I85" s="164" t="s">
        <v>8</v>
      </c>
      <c r="J85" s="164" t="s">
        <v>8</v>
      </c>
      <c r="K85" s="164" t="s">
        <v>8</v>
      </c>
      <c r="L85" s="164">
        <v>7.0000000000000007E-2</v>
      </c>
      <c r="M85" s="164">
        <v>95.29</v>
      </c>
      <c r="N85" s="164" t="s">
        <v>8</v>
      </c>
      <c r="O85" s="86"/>
      <c r="P85" s="86"/>
      <c r="Q85" s="86"/>
      <c r="R85" s="86"/>
      <c r="S85" s="86"/>
      <c r="T85" s="86"/>
      <c r="U85" s="86"/>
      <c r="V85" s="86"/>
      <c r="W85" s="86"/>
      <c r="X85" s="86"/>
      <c r="Y85" s="86"/>
      <c r="Z85" s="86"/>
      <c r="AA85" s="86"/>
      <c r="AB85" s="86"/>
      <c r="AC85" s="86"/>
    </row>
    <row r="86" spans="1:29" s="87" customFormat="1" ht="11.1" customHeight="1">
      <c r="A86" s="69">
        <f>IF(B86&lt;&gt;"",COUNTA($B$20:B86),"")</f>
        <v>66</v>
      </c>
      <c r="B86" s="78" t="s">
        <v>74</v>
      </c>
      <c r="C86" s="164" t="s">
        <v>8</v>
      </c>
      <c r="D86" s="164" t="s">
        <v>8</v>
      </c>
      <c r="E86" s="164" t="s">
        <v>8</v>
      </c>
      <c r="F86" s="164" t="s">
        <v>8</v>
      </c>
      <c r="G86" s="164" t="s">
        <v>8</v>
      </c>
      <c r="H86" s="164" t="s">
        <v>8</v>
      </c>
      <c r="I86" s="164" t="s">
        <v>8</v>
      </c>
      <c r="J86" s="164" t="s">
        <v>8</v>
      </c>
      <c r="K86" s="164" t="s">
        <v>8</v>
      </c>
      <c r="L86" s="164" t="s">
        <v>8</v>
      </c>
      <c r="M86" s="164" t="s">
        <v>8</v>
      </c>
      <c r="N86" s="164" t="s">
        <v>8</v>
      </c>
      <c r="O86" s="86"/>
      <c r="P86" s="86"/>
      <c r="Q86" s="86"/>
      <c r="R86" s="86"/>
      <c r="S86" s="86"/>
      <c r="T86" s="86"/>
      <c r="U86" s="86"/>
      <c r="V86" s="86"/>
      <c r="W86" s="86"/>
      <c r="X86" s="86"/>
      <c r="Y86" s="86"/>
      <c r="Z86" s="86"/>
      <c r="AA86" s="86"/>
      <c r="AB86" s="86"/>
      <c r="AC86" s="86"/>
    </row>
    <row r="87" spans="1:29" s="71" customFormat="1" ht="19.149999999999999" customHeight="1">
      <c r="A87" s="70">
        <f>IF(B87&lt;&gt;"",COUNTA($B$20:B87),"")</f>
        <v>67</v>
      </c>
      <c r="B87" s="80" t="s">
        <v>93</v>
      </c>
      <c r="C87" s="165">
        <v>241.62</v>
      </c>
      <c r="D87" s="165">
        <v>0.34</v>
      </c>
      <c r="E87" s="165">
        <v>5.5</v>
      </c>
      <c r="F87" s="165">
        <v>1.82</v>
      </c>
      <c r="G87" s="165">
        <v>0.01</v>
      </c>
      <c r="H87" s="165">
        <v>3.4</v>
      </c>
      <c r="I87" s="165" t="s">
        <v>8</v>
      </c>
      <c r="J87" s="165">
        <v>3.4</v>
      </c>
      <c r="K87" s="165">
        <v>0.55000000000000004</v>
      </c>
      <c r="L87" s="165">
        <v>7.0000000000000007E-2</v>
      </c>
      <c r="M87" s="165">
        <v>190.26</v>
      </c>
      <c r="N87" s="165">
        <v>39.659999999999997</v>
      </c>
      <c r="O87" s="85"/>
      <c r="P87" s="85"/>
      <c r="Q87" s="85"/>
      <c r="R87" s="85"/>
      <c r="S87" s="85"/>
      <c r="T87" s="85"/>
      <c r="U87" s="85"/>
      <c r="V87" s="85"/>
      <c r="W87" s="85"/>
      <c r="X87" s="85"/>
      <c r="Y87" s="85"/>
      <c r="Z87" s="85"/>
      <c r="AA87" s="85"/>
      <c r="AB87" s="85"/>
      <c r="AC87" s="85"/>
    </row>
    <row r="88" spans="1:29" s="71" customFormat="1" ht="19.149999999999999" customHeight="1">
      <c r="A88" s="70">
        <f>IF(B88&lt;&gt;"",COUNTA($B$20:B88),"")</f>
        <v>68</v>
      </c>
      <c r="B88" s="80" t="s">
        <v>94</v>
      </c>
      <c r="C88" s="165">
        <v>1895.68</v>
      </c>
      <c r="D88" s="165">
        <v>34.97</v>
      </c>
      <c r="E88" s="165">
        <v>49.64</v>
      </c>
      <c r="F88" s="165">
        <v>7.7</v>
      </c>
      <c r="G88" s="165">
        <v>9.48</v>
      </c>
      <c r="H88" s="165">
        <v>953.13</v>
      </c>
      <c r="I88" s="165">
        <v>652.70000000000005</v>
      </c>
      <c r="J88" s="165">
        <v>300.42</v>
      </c>
      <c r="K88" s="165">
        <v>4.97</v>
      </c>
      <c r="L88" s="165">
        <v>31.08</v>
      </c>
      <c r="M88" s="165">
        <v>293.14</v>
      </c>
      <c r="N88" s="165">
        <v>511.57</v>
      </c>
      <c r="O88" s="85"/>
      <c r="P88" s="85"/>
      <c r="Q88" s="85"/>
      <c r="R88" s="85"/>
      <c r="S88" s="85"/>
      <c r="T88" s="85"/>
      <c r="U88" s="85"/>
      <c r="V88" s="85"/>
      <c r="W88" s="85"/>
      <c r="X88" s="85"/>
      <c r="Y88" s="85"/>
      <c r="Z88" s="85"/>
      <c r="AA88" s="85"/>
      <c r="AB88" s="85"/>
      <c r="AC88" s="85"/>
    </row>
    <row r="89" spans="1:29" s="71" customFormat="1" ht="19.149999999999999" customHeight="1">
      <c r="A89" s="70">
        <f>IF(B89&lt;&gt;"",COUNTA($B$20:B89),"")</f>
        <v>69</v>
      </c>
      <c r="B89" s="80" t="s">
        <v>95</v>
      </c>
      <c r="C89" s="165">
        <v>161.91</v>
      </c>
      <c r="D89" s="165">
        <v>-123.84</v>
      </c>
      <c r="E89" s="165">
        <v>-38.69</v>
      </c>
      <c r="F89" s="165">
        <v>-130.02000000000001</v>
      </c>
      <c r="G89" s="165">
        <v>-16.53</v>
      </c>
      <c r="H89" s="165">
        <v>-435.25</v>
      </c>
      <c r="I89" s="165">
        <v>-160.4</v>
      </c>
      <c r="J89" s="165">
        <v>-274.85000000000002</v>
      </c>
      <c r="K89" s="165">
        <v>-32.22</v>
      </c>
      <c r="L89" s="165">
        <v>-80.989999999999995</v>
      </c>
      <c r="M89" s="165">
        <v>-7.22</v>
      </c>
      <c r="N89" s="165">
        <v>1026.6500000000001</v>
      </c>
      <c r="O89" s="85"/>
      <c r="P89" s="85"/>
      <c r="Q89" s="85"/>
      <c r="R89" s="85"/>
      <c r="S89" s="85"/>
      <c r="T89" s="85"/>
      <c r="U89" s="85"/>
      <c r="V89" s="85"/>
      <c r="W89" s="85"/>
      <c r="X89" s="85"/>
      <c r="Y89" s="85"/>
      <c r="Z89" s="85"/>
      <c r="AA89" s="85"/>
      <c r="AB89" s="85"/>
      <c r="AC89" s="85"/>
    </row>
    <row r="90" spans="1:29" s="87" customFormat="1" ht="24.95" customHeight="1">
      <c r="A90" s="69">
        <f>IF(B90&lt;&gt;"",COUNTA($B$20:B90),"")</f>
        <v>70</v>
      </c>
      <c r="B90" s="81" t="s">
        <v>96</v>
      </c>
      <c r="C90" s="166">
        <v>138.78</v>
      </c>
      <c r="D90" s="166">
        <v>-120.28</v>
      </c>
      <c r="E90" s="166">
        <v>-37.950000000000003</v>
      </c>
      <c r="F90" s="166">
        <v>-125.79</v>
      </c>
      <c r="G90" s="166">
        <v>-16.45</v>
      </c>
      <c r="H90" s="166">
        <v>-435.32</v>
      </c>
      <c r="I90" s="166">
        <v>-160.4</v>
      </c>
      <c r="J90" s="166">
        <v>-274.92</v>
      </c>
      <c r="K90" s="166">
        <v>-32.770000000000003</v>
      </c>
      <c r="L90" s="166">
        <v>-52.1</v>
      </c>
      <c r="M90" s="166">
        <v>-27.59</v>
      </c>
      <c r="N90" s="166">
        <v>987.05</v>
      </c>
      <c r="O90" s="86"/>
      <c r="P90" s="86"/>
      <c r="Q90" s="86"/>
      <c r="R90" s="86"/>
      <c r="S90" s="86"/>
      <c r="T90" s="86"/>
      <c r="U90" s="86"/>
      <c r="V90" s="86"/>
      <c r="W90" s="86"/>
      <c r="X90" s="86"/>
      <c r="Y90" s="86"/>
      <c r="Z90" s="86"/>
      <c r="AA90" s="86"/>
      <c r="AB90" s="86"/>
      <c r="AC90" s="86"/>
    </row>
    <row r="91" spans="1:29" s="87" customFormat="1" ht="15" customHeight="1">
      <c r="A91" s="69">
        <f>IF(B91&lt;&gt;"",COUNTA($B$20:B91),"")</f>
        <v>71</v>
      </c>
      <c r="B91" s="78" t="s">
        <v>97</v>
      </c>
      <c r="C91" s="164">
        <v>37.92</v>
      </c>
      <c r="D91" s="164" t="s">
        <v>8</v>
      </c>
      <c r="E91" s="164" t="s">
        <v>8</v>
      </c>
      <c r="F91" s="164" t="s">
        <v>8</v>
      </c>
      <c r="G91" s="164" t="s">
        <v>8</v>
      </c>
      <c r="H91" s="164" t="s">
        <v>8</v>
      </c>
      <c r="I91" s="164" t="s">
        <v>8</v>
      </c>
      <c r="J91" s="164" t="s">
        <v>8</v>
      </c>
      <c r="K91" s="164" t="s">
        <v>8</v>
      </c>
      <c r="L91" s="164" t="s">
        <v>8</v>
      </c>
      <c r="M91" s="164" t="s">
        <v>8</v>
      </c>
      <c r="N91" s="164">
        <v>37.92</v>
      </c>
      <c r="O91" s="86"/>
      <c r="P91" s="86"/>
      <c r="Q91" s="86"/>
      <c r="R91" s="86"/>
      <c r="S91" s="86"/>
      <c r="T91" s="86"/>
      <c r="U91" s="86"/>
      <c r="V91" s="86"/>
      <c r="W91" s="86"/>
      <c r="X91" s="86"/>
      <c r="Y91" s="86"/>
      <c r="Z91" s="86"/>
      <c r="AA91" s="86"/>
      <c r="AB91" s="86"/>
      <c r="AC91" s="86"/>
    </row>
    <row r="92" spans="1:29" ht="11.1" customHeight="1">
      <c r="A92" s="69">
        <f>IF(B92&lt;&gt;"",COUNTA($B$20:B92),"")</f>
        <v>72</v>
      </c>
      <c r="B92" s="78" t="s">
        <v>98</v>
      </c>
      <c r="C92" s="164">
        <v>30.1</v>
      </c>
      <c r="D92" s="164" t="s">
        <v>8</v>
      </c>
      <c r="E92" s="164" t="s">
        <v>8</v>
      </c>
      <c r="F92" s="164" t="s">
        <v>8</v>
      </c>
      <c r="G92" s="164" t="s">
        <v>8</v>
      </c>
      <c r="H92" s="164" t="s">
        <v>8</v>
      </c>
      <c r="I92" s="164" t="s">
        <v>8</v>
      </c>
      <c r="J92" s="164" t="s">
        <v>8</v>
      </c>
      <c r="K92" s="164" t="s">
        <v>8</v>
      </c>
      <c r="L92" s="164" t="s">
        <v>8</v>
      </c>
      <c r="M92" s="164" t="s">
        <v>8</v>
      </c>
      <c r="N92" s="164">
        <v>30.1</v>
      </c>
    </row>
  </sheetData>
  <mergeCells count="27">
    <mergeCell ref="L5:L16"/>
    <mergeCell ref="M5:M16"/>
    <mergeCell ref="N5:N16"/>
    <mergeCell ref="I6:I16"/>
    <mergeCell ref="J6:J16"/>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A1:B1"/>
    <mergeCell ref="C1:G1"/>
    <mergeCell ref="H1:N1"/>
    <mergeCell ref="H2:N3"/>
    <mergeCell ref="C2:G3"/>
    <mergeCell ref="A2:B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5"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AC92"/>
  <sheetViews>
    <sheetView zoomScale="140" zoomScaleNormal="140" workbookViewId="0">
      <pane xSplit="2" ySplit="18" topLeftCell="C19" activePane="bottomRight" state="frozen"/>
      <selection sqref="A1:B1"/>
      <selection pane="topRight" sqref="A1:B1"/>
      <selection pane="bottomLeft" sqref="A1:B1"/>
      <selection pane="bottomRight" activeCell="C19" sqref="C19:G19"/>
    </sheetView>
  </sheetViews>
  <sheetFormatPr baseColWidth="10" defaultColWidth="11.42578125" defaultRowHeight="11.25"/>
  <cols>
    <col min="1" max="1" width="3.5703125" style="83" customWidth="1"/>
    <col min="2" max="2" width="36.42578125" style="77" customWidth="1"/>
    <col min="3" max="7" width="10.42578125" style="77" customWidth="1"/>
    <col min="8" max="11" width="7.28515625" style="77" customWidth="1"/>
    <col min="12" max="12" width="8" style="77" customWidth="1"/>
    <col min="13" max="14" width="7.5703125" style="77" customWidth="1"/>
    <col min="15" max="16384" width="11.42578125" style="77"/>
  </cols>
  <sheetData>
    <row r="1" spans="1:14" s="74" customFormat="1" ht="35.1" customHeight="1">
      <c r="A1" s="218" t="s">
        <v>612</v>
      </c>
      <c r="B1" s="219"/>
      <c r="C1" s="220" t="str">
        <f>"Auszahlungen und Einzahlungen der Kreisverwaltungen "&amp;Deckblatt!A7&amp;" 
nach Produktbereichen"</f>
        <v>Auszahlungen und Einzahlungen der Kreisverwaltungen 2022 
nach Produktbereichen</v>
      </c>
      <c r="D1" s="220"/>
      <c r="E1" s="220"/>
      <c r="F1" s="220"/>
      <c r="G1" s="221"/>
      <c r="H1" s="222" t="str">
        <f>"Auszahlungen und Einzahlungen der Kreisverwaltungen "&amp;Deckblatt!A7&amp;" 
nach Produktbereichen"</f>
        <v>Auszahlungen und Einzahlungen der Kreisverwaltungen 2022 
nach Produktbereichen</v>
      </c>
      <c r="I1" s="220"/>
      <c r="J1" s="220"/>
      <c r="K1" s="220"/>
      <c r="L1" s="220"/>
      <c r="M1" s="220"/>
      <c r="N1" s="221"/>
    </row>
    <row r="2" spans="1:14" s="74" customFormat="1" ht="15" customHeight="1">
      <c r="A2" s="218" t="s">
        <v>618</v>
      </c>
      <c r="B2" s="219"/>
      <c r="C2" s="220" t="s">
        <v>68</v>
      </c>
      <c r="D2" s="220"/>
      <c r="E2" s="220"/>
      <c r="F2" s="220"/>
      <c r="G2" s="221"/>
      <c r="H2" s="222" t="s">
        <v>68</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12" t="s">
        <v>28</v>
      </c>
      <c r="B4" s="213" t="s">
        <v>116</v>
      </c>
      <c r="C4" s="213" t="s">
        <v>1</v>
      </c>
      <c r="D4" s="213" t="s">
        <v>120</v>
      </c>
      <c r="E4" s="213"/>
      <c r="F4" s="213"/>
      <c r="G4" s="266"/>
      <c r="H4" s="267" t="s">
        <v>120</v>
      </c>
      <c r="I4" s="213"/>
      <c r="J4" s="213"/>
      <c r="K4" s="213"/>
      <c r="L4" s="213"/>
      <c r="M4" s="213"/>
      <c r="N4" s="266"/>
    </row>
    <row r="5" spans="1:14" ht="11.45" customHeight="1">
      <c r="A5" s="212"/>
      <c r="B5" s="213"/>
      <c r="C5" s="213"/>
      <c r="D5" s="217" t="s">
        <v>107</v>
      </c>
      <c r="E5" s="217" t="s">
        <v>108</v>
      </c>
      <c r="F5" s="217" t="s">
        <v>109</v>
      </c>
      <c r="G5" s="216" t="s">
        <v>110</v>
      </c>
      <c r="H5" s="212" t="s">
        <v>111</v>
      </c>
      <c r="I5" s="217" t="s">
        <v>104</v>
      </c>
      <c r="J5" s="217"/>
      <c r="K5" s="217" t="s">
        <v>113</v>
      </c>
      <c r="L5" s="217" t="s">
        <v>118</v>
      </c>
      <c r="M5" s="217" t="s">
        <v>119</v>
      </c>
      <c r="N5" s="216" t="s">
        <v>114</v>
      </c>
    </row>
    <row r="6" spans="1:14" ht="11.45" customHeight="1">
      <c r="A6" s="212"/>
      <c r="B6" s="213"/>
      <c r="C6" s="213"/>
      <c r="D6" s="217"/>
      <c r="E6" s="217"/>
      <c r="F6" s="217"/>
      <c r="G6" s="216"/>
      <c r="H6" s="212"/>
      <c r="I6" s="217" t="s">
        <v>103</v>
      </c>
      <c r="J6" s="217" t="s">
        <v>112</v>
      </c>
      <c r="K6" s="217"/>
      <c r="L6" s="217"/>
      <c r="M6" s="217"/>
      <c r="N6" s="216"/>
    </row>
    <row r="7" spans="1:14" ht="11.45" customHeight="1">
      <c r="A7" s="212"/>
      <c r="B7" s="213"/>
      <c r="C7" s="213"/>
      <c r="D7" s="217"/>
      <c r="E7" s="217"/>
      <c r="F7" s="217"/>
      <c r="G7" s="216"/>
      <c r="H7" s="212"/>
      <c r="I7" s="217"/>
      <c r="J7" s="217"/>
      <c r="K7" s="217"/>
      <c r="L7" s="217"/>
      <c r="M7" s="217"/>
      <c r="N7" s="216"/>
    </row>
    <row r="8" spans="1:14" ht="11.45" customHeight="1">
      <c r="A8" s="212"/>
      <c r="B8" s="213"/>
      <c r="C8" s="213"/>
      <c r="D8" s="217"/>
      <c r="E8" s="217"/>
      <c r="F8" s="217"/>
      <c r="G8" s="216"/>
      <c r="H8" s="212"/>
      <c r="I8" s="217"/>
      <c r="J8" s="217"/>
      <c r="K8" s="217"/>
      <c r="L8" s="217"/>
      <c r="M8" s="217"/>
      <c r="N8" s="216"/>
    </row>
    <row r="9" spans="1:14" ht="11.45" customHeight="1">
      <c r="A9" s="212"/>
      <c r="B9" s="213"/>
      <c r="C9" s="265"/>
      <c r="D9" s="268"/>
      <c r="E9" s="268"/>
      <c r="F9" s="268"/>
      <c r="G9" s="269"/>
      <c r="H9" s="270"/>
      <c r="I9" s="268"/>
      <c r="J9" s="268"/>
      <c r="K9" s="268"/>
      <c r="L9" s="268"/>
      <c r="M9" s="268"/>
      <c r="N9" s="216"/>
    </row>
    <row r="10" spans="1:14" ht="11.45" customHeight="1">
      <c r="A10" s="212"/>
      <c r="B10" s="213"/>
      <c r="C10" s="265"/>
      <c r="D10" s="268"/>
      <c r="E10" s="268"/>
      <c r="F10" s="268"/>
      <c r="G10" s="269"/>
      <c r="H10" s="270"/>
      <c r="I10" s="268"/>
      <c r="J10" s="268"/>
      <c r="K10" s="268"/>
      <c r="L10" s="268"/>
      <c r="M10" s="268"/>
      <c r="N10" s="216"/>
    </row>
    <row r="11" spans="1:14" ht="11.45" customHeight="1">
      <c r="A11" s="212"/>
      <c r="B11" s="213"/>
      <c r="C11" s="265"/>
      <c r="D11" s="268"/>
      <c r="E11" s="268"/>
      <c r="F11" s="268"/>
      <c r="G11" s="269"/>
      <c r="H11" s="270"/>
      <c r="I11" s="268"/>
      <c r="J11" s="268"/>
      <c r="K11" s="268"/>
      <c r="L11" s="268"/>
      <c r="M11" s="268"/>
      <c r="N11" s="216"/>
    </row>
    <row r="12" spans="1:14" ht="11.45" customHeight="1">
      <c r="A12" s="212"/>
      <c r="B12" s="213"/>
      <c r="C12" s="265"/>
      <c r="D12" s="268"/>
      <c r="E12" s="268"/>
      <c r="F12" s="268"/>
      <c r="G12" s="269"/>
      <c r="H12" s="270"/>
      <c r="I12" s="268"/>
      <c r="J12" s="268"/>
      <c r="K12" s="268"/>
      <c r="L12" s="268"/>
      <c r="M12" s="268"/>
      <c r="N12" s="216"/>
    </row>
    <row r="13" spans="1:14" ht="11.45" customHeight="1">
      <c r="A13" s="212"/>
      <c r="B13" s="213"/>
      <c r="C13" s="265"/>
      <c r="D13" s="268"/>
      <c r="E13" s="268"/>
      <c r="F13" s="268"/>
      <c r="G13" s="269"/>
      <c r="H13" s="270"/>
      <c r="I13" s="268"/>
      <c r="J13" s="268"/>
      <c r="K13" s="268"/>
      <c r="L13" s="268"/>
      <c r="M13" s="268"/>
      <c r="N13" s="216"/>
    </row>
    <row r="14" spans="1:14" ht="11.45" customHeight="1">
      <c r="A14" s="212"/>
      <c r="B14" s="213"/>
      <c r="C14" s="265"/>
      <c r="D14" s="268"/>
      <c r="E14" s="268"/>
      <c r="F14" s="268"/>
      <c r="G14" s="269"/>
      <c r="H14" s="270"/>
      <c r="I14" s="268"/>
      <c r="J14" s="268"/>
      <c r="K14" s="268"/>
      <c r="L14" s="268"/>
      <c r="M14" s="268"/>
      <c r="N14" s="216"/>
    </row>
    <row r="15" spans="1:14" ht="11.45" customHeight="1">
      <c r="A15" s="212"/>
      <c r="B15" s="213"/>
      <c r="C15" s="265"/>
      <c r="D15" s="268"/>
      <c r="E15" s="268"/>
      <c r="F15" s="268"/>
      <c r="G15" s="269"/>
      <c r="H15" s="270"/>
      <c r="I15" s="268"/>
      <c r="J15" s="268"/>
      <c r="K15" s="268"/>
      <c r="L15" s="268"/>
      <c r="M15" s="268"/>
      <c r="N15" s="216"/>
    </row>
    <row r="16" spans="1:14" ht="11.45" customHeight="1">
      <c r="A16" s="212"/>
      <c r="B16" s="213"/>
      <c r="C16" s="265"/>
      <c r="D16" s="268"/>
      <c r="E16" s="268"/>
      <c r="F16" s="268"/>
      <c r="G16" s="269"/>
      <c r="H16" s="270"/>
      <c r="I16" s="268"/>
      <c r="J16" s="268"/>
      <c r="K16" s="268"/>
      <c r="L16" s="268"/>
      <c r="M16" s="268"/>
      <c r="N16" s="216"/>
    </row>
    <row r="17" spans="1:29" ht="11.25" customHeight="1">
      <c r="A17" s="212"/>
      <c r="B17" s="213"/>
      <c r="C17" s="265"/>
      <c r="D17" s="145">
        <v>11</v>
      </c>
      <c r="E17" s="145">
        <v>12</v>
      </c>
      <c r="F17" s="145" t="s">
        <v>101</v>
      </c>
      <c r="G17" s="146" t="s">
        <v>102</v>
      </c>
      <c r="H17" s="147">
        <v>3</v>
      </c>
      <c r="I17" s="145" t="s">
        <v>105</v>
      </c>
      <c r="J17" s="145">
        <v>36</v>
      </c>
      <c r="K17" s="145">
        <v>4</v>
      </c>
      <c r="L17" s="145" t="s">
        <v>106</v>
      </c>
      <c r="M17" s="145" t="s">
        <v>115</v>
      </c>
      <c r="N17" s="141">
        <v>6</v>
      </c>
    </row>
    <row r="18" spans="1:29" s="83" customFormat="1" ht="11.45" customHeight="1">
      <c r="A18" s="64">
        <v>1</v>
      </c>
      <c r="B18" s="65">
        <v>2</v>
      </c>
      <c r="C18" s="142">
        <v>3</v>
      </c>
      <c r="D18" s="142">
        <v>4</v>
      </c>
      <c r="E18" s="142">
        <v>5</v>
      </c>
      <c r="F18" s="142">
        <v>6</v>
      </c>
      <c r="G18" s="143">
        <v>7</v>
      </c>
      <c r="H18" s="148">
        <v>8</v>
      </c>
      <c r="I18" s="142">
        <v>9</v>
      </c>
      <c r="J18" s="142">
        <v>10</v>
      </c>
      <c r="K18" s="142">
        <v>11</v>
      </c>
      <c r="L18" s="142">
        <v>12</v>
      </c>
      <c r="M18" s="142">
        <v>13</v>
      </c>
      <c r="N18" s="67">
        <v>14</v>
      </c>
    </row>
    <row r="19" spans="1:29" s="71" customFormat="1" ht="20.100000000000001" customHeight="1">
      <c r="A19" s="88"/>
      <c r="B19" s="84"/>
      <c r="C19" s="263" t="s">
        <v>969</v>
      </c>
      <c r="D19" s="264"/>
      <c r="E19" s="264"/>
      <c r="F19" s="264"/>
      <c r="G19" s="264"/>
      <c r="H19" s="264" t="s">
        <v>969</v>
      </c>
      <c r="I19" s="264"/>
      <c r="J19" s="264"/>
      <c r="K19" s="264"/>
      <c r="L19" s="264"/>
      <c r="M19" s="264"/>
      <c r="N19" s="264"/>
      <c r="O19" s="85"/>
      <c r="P19" s="85"/>
      <c r="Q19" s="85"/>
      <c r="R19" s="85"/>
      <c r="S19" s="85"/>
      <c r="T19" s="85"/>
      <c r="U19" s="85"/>
      <c r="V19" s="85"/>
      <c r="W19" s="85"/>
      <c r="X19" s="85"/>
      <c r="Y19" s="85"/>
      <c r="Z19" s="85"/>
      <c r="AA19" s="85"/>
      <c r="AB19" s="85"/>
      <c r="AC19" s="85"/>
    </row>
    <row r="20" spans="1:29" s="71" customFormat="1" ht="11.1" customHeight="1">
      <c r="A20" s="69">
        <f>IF(B20&lt;&gt;"",COUNTA($B$20:B20),"")</f>
        <v>1</v>
      </c>
      <c r="B20" s="78" t="s">
        <v>70</v>
      </c>
      <c r="C20" s="161">
        <v>77901</v>
      </c>
      <c r="D20" s="161">
        <v>21958</v>
      </c>
      <c r="E20" s="161">
        <v>13589</v>
      </c>
      <c r="F20" s="161">
        <v>3515</v>
      </c>
      <c r="G20" s="161">
        <v>2576</v>
      </c>
      <c r="H20" s="161">
        <v>14578</v>
      </c>
      <c r="I20" s="161">
        <v>8509</v>
      </c>
      <c r="J20" s="161">
        <v>6069</v>
      </c>
      <c r="K20" s="161">
        <v>3552</v>
      </c>
      <c r="L20" s="161">
        <v>14103</v>
      </c>
      <c r="M20" s="161">
        <v>4028</v>
      </c>
      <c r="N20" s="161" t="s">
        <v>8</v>
      </c>
      <c r="O20" s="85"/>
      <c r="P20" s="85"/>
      <c r="Q20" s="85"/>
      <c r="R20" s="85"/>
      <c r="S20" s="85"/>
      <c r="T20" s="85"/>
      <c r="U20" s="85"/>
      <c r="V20" s="85"/>
      <c r="W20" s="85"/>
      <c r="X20" s="85"/>
      <c r="Y20" s="85"/>
      <c r="Z20" s="85"/>
      <c r="AA20" s="85"/>
      <c r="AB20" s="85"/>
      <c r="AC20" s="85"/>
    </row>
    <row r="21" spans="1:29" s="71" customFormat="1" ht="11.1" customHeight="1">
      <c r="A21" s="69">
        <f>IF(B21&lt;&gt;"",COUNTA($B$20:B21),"")</f>
        <v>2</v>
      </c>
      <c r="B21" s="78" t="s">
        <v>71</v>
      </c>
      <c r="C21" s="161">
        <v>34447</v>
      </c>
      <c r="D21" s="161">
        <v>4034</v>
      </c>
      <c r="E21" s="161">
        <v>4331</v>
      </c>
      <c r="F21" s="161">
        <v>16097</v>
      </c>
      <c r="G21" s="161">
        <v>994</v>
      </c>
      <c r="H21" s="161">
        <v>3394</v>
      </c>
      <c r="I21" s="161">
        <v>3251</v>
      </c>
      <c r="J21" s="161">
        <v>143</v>
      </c>
      <c r="K21" s="161">
        <v>69</v>
      </c>
      <c r="L21" s="161">
        <v>4386</v>
      </c>
      <c r="M21" s="161">
        <v>1140</v>
      </c>
      <c r="N21" s="161" t="s">
        <v>8</v>
      </c>
      <c r="O21" s="85"/>
      <c r="P21" s="85"/>
      <c r="Q21" s="85"/>
      <c r="R21" s="85"/>
      <c r="S21" s="85"/>
      <c r="T21" s="85"/>
      <c r="U21" s="85"/>
      <c r="V21" s="85"/>
      <c r="W21" s="85"/>
      <c r="X21" s="85"/>
      <c r="Y21" s="85"/>
      <c r="Z21" s="85"/>
      <c r="AA21" s="85"/>
      <c r="AB21" s="85"/>
      <c r="AC21" s="85"/>
    </row>
    <row r="22" spans="1:29" s="71" customFormat="1" ht="21.6" customHeight="1">
      <c r="A22" s="69">
        <f>IF(B22&lt;&gt;"",COUNTA($B$20:B22),"")</f>
        <v>3</v>
      </c>
      <c r="B22" s="79" t="s">
        <v>628</v>
      </c>
      <c r="C22" s="161">
        <v>143529</v>
      </c>
      <c r="D22" s="161" t="s">
        <v>8</v>
      </c>
      <c r="E22" s="161" t="s">
        <v>8</v>
      </c>
      <c r="F22" s="161" t="s">
        <v>8</v>
      </c>
      <c r="G22" s="161" t="s">
        <v>8</v>
      </c>
      <c r="H22" s="161">
        <v>143529</v>
      </c>
      <c r="I22" s="161">
        <v>119307</v>
      </c>
      <c r="J22" s="161">
        <v>24222</v>
      </c>
      <c r="K22" s="161" t="s">
        <v>8</v>
      </c>
      <c r="L22" s="161" t="s">
        <v>8</v>
      </c>
      <c r="M22" s="161" t="s">
        <v>8</v>
      </c>
      <c r="N22" s="161" t="s">
        <v>8</v>
      </c>
      <c r="O22" s="85"/>
      <c r="P22" s="85"/>
      <c r="Q22" s="85"/>
      <c r="R22" s="85"/>
      <c r="S22" s="85"/>
      <c r="T22" s="85"/>
      <c r="U22" s="85"/>
      <c r="V22" s="85"/>
      <c r="W22" s="85"/>
      <c r="X22" s="85"/>
      <c r="Y22" s="85"/>
      <c r="Z22" s="85"/>
      <c r="AA22" s="85"/>
      <c r="AB22" s="85"/>
      <c r="AC22" s="85"/>
    </row>
    <row r="23" spans="1:29" s="71" customFormat="1" ht="11.1" customHeight="1">
      <c r="A23" s="69">
        <f>IF(B23&lt;&gt;"",COUNTA($B$20:B23),"")</f>
        <v>4</v>
      </c>
      <c r="B23" s="78" t="s">
        <v>72</v>
      </c>
      <c r="C23" s="161">
        <v>1442</v>
      </c>
      <c r="D23" s="161" t="s">
        <v>8</v>
      </c>
      <c r="E23" s="161" t="s">
        <v>8</v>
      </c>
      <c r="F23" s="161" t="s">
        <v>8</v>
      </c>
      <c r="G23" s="161" t="s">
        <v>8</v>
      </c>
      <c r="H23" s="161" t="s">
        <v>8</v>
      </c>
      <c r="I23" s="161" t="s">
        <v>8</v>
      </c>
      <c r="J23" s="161" t="s">
        <v>8</v>
      </c>
      <c r="K23" s="161" t="s">
        <v>8</v>
      </c>
      <c r="L23" s="161" t="s">
        <v>8</v>
      </c>
      <c r="M23" s="161" t="s">
        <v>8</v>
      </c>
      <c r="N23" s="161">
        <v>1442</v>
      </c>
      <c r="O23" s="85"/>
      <c r="P23" s="85"/>
      <c r="Q23" s="85"/>
      <c r="R23" s="85"/>
      <c r="S23" s="85"/>
      <c r="T23" s="85"/>
      <c r="U23" s="85"/>
      <c r="V23" s="85"/>
      <c r="W23" s="85"/>
      <c r="X23" s="85"/>
      <c r="Y23" s="85"/>
      <c r="Z23" s="85"/>
      <c r="AA23" s="85"/>
      <c r="AB23" s="85"/>
      <c r="AC23" s="85"/>
    </row>
    <row r="24" spans="1:29" s="71" customFormat="1" ht="11.1" customHeight="1">
      <c r="A24" s="69">
        <f>IF(B24&lt;&gt;"",COUNTA($B$20:B24),"")</f>
        <v>5</v>
      </c>
      <c r="B24" s="78" t="s">
        <v>73</v>
      </c>
      <c r="C24" s="161">
        <v>167915</v>
      </c>
      <c r="D24" s="161">
        <v>9259</v>
      </c>
      <c r="E24" s="161">
        <v>8151</v>
      </c>
      <c r="F24" s="161">
        <v>9357</v>
      </c>
      <c r="G24" s="161">
        <v>442</v>
      </c>
      <c r="H24" s="161">
        <v>118406</v>
      </c>
      <c r="I24" s="161">
        <v>8651</v>
      </c>
      <c r="J24" s="161">
        <v>109755</v>
      </c>
      <c r="K24" s="161">
        <v>3423</v>
      </c>
      <c r="L24" s="161">
        <v>16420</v>
      </c>
      <c r="M24" s="161">
        <v>2076</v>
      </c>
      <c r="N24" s="161">
        <v>379</v>
      </c>
      <c r="O24" s="85"/>
      <c r="P24" s="85"/>
      <c r="Q24" s="85"/>
      <c r="R24" s="85"/>
      <c r="S24" s="85"/>
      <c r="T24" s="85"/>
      <c r="U24" s="85"/>
      <c r="V24" s="85"/>
      <c r="W24" s="85"/>
      <c r="X24" s="85"/>
      <c r="Y24" s="85"/>
      <c r="Z24" s="85"/>
      <c r="AA24" s="85"/>
      <c r="AB24" s="85"/>
      <c r="AC24" s="85"/>
    </row>
    <row r="25" spans="1:29" s="71" customFormat="1" ht="11.1" customHeight="1">
      <c r="A25" s="69">
        <f>IF(B25&lt;&gt;"",COUNTA($B$20:B25),"")</f>
        <v>6</v>
      </c>
      <c r="B25" s="78" t="s">
        <v>74</v>
      </c>
      <c r="C25" s="161">
        <v>144730</v>
      </c>
      <c r="D25" s="161">
        <v>246</v>
      </c>
      <c r="E25" s="161">
        <v>1457</v>
      </c>
      <c r="F25" s="161">
        <v>1562</v>
      </c>
      <c r="G25" s="161">
        <v>33</v>
      </c>
      <c r="H25" s="161">
        <v>32439</v>
      </c>
      <c r="I25" s="161">
        <v>26</v>
      </c>
      <c r="J25" s="161">
        <v>32412</v>
      </c>
      <c r="K25" s="161">
        <v>2</v>
      </c>
      <c r="L25" s="161">
        <v>1514</v>
      </c>
      <c r="M25" s="161">
        <v>173</v>
      </c>
      <c r="N25" s="161">
        <v>107306</v>
      </c>
      <c r="O25" s="85"/>
      <c r="P25" s="85"/>
      <c r="Q25" s="85"/>
      <c r="R25" s="85"/>
      <c r="S25" s="85"/>
      <c r="T25" s="85"/>
      <c r="U25" s="85"/>
      <c r="V25" s="85"/>
      <c r="W25" s="85"/>
      <c r="X25" s="85"/>
      <c r="Y25" s="85"/>
      <c r="Z25" s="85"/>
      <c r="AA25" s="85"/>
      <c r="AB25" s="85"/>
      <c r="AC25" s="85"/>
    </row>
    <row r="26" spans="1:29" s="71" customFormat="1" ht="19.149999999999999" customHeight="1">
      <c r="A26" s="70">
        <f>IF(B26&lt;&gt;"",COUNTA($B$20:B26),"")</f>
        <v>7</v>
      </c>
      <c r="B26" s="80" t="s">
        <v>75</v>
      </c>
      <c r="C26" s="162">
        <v>280503</v>
      </c>
      <c r="D26" s="162">
        <v>35006</v>
      </c>
      <c r="E26" s="162">
        <v>24615</v>
      </c>
      <c r="F26" s="162">
        <v>27408</v>
      </c>
      <c r="G26" s="162">
        <v>3979</v>
      </c>
      <c r="H26" s="162">
        <v>247469</v>
      </c>
      <c r="I26" s="162">
        <v>139693</v>
      </c>
      <c r="J26" s="162">
        <v>107776</v>
      </c>
      <c r="K26" s="162">
        <v>7043</v>
      </c>
      <c r="L26" s="162">
        <v>33395</v>
      </c>
      <c r="M26" s="162">
        <v>7072</v>
      </c>
      <c r="N26" s="162">
        <v>-105485</v>
      </c>
      <c r="O26" s="85"/>
      <c r="P26" s="85"/>
      <c r="Q26" s="85"/>
      <c r="R26" s="85"/>
      <c r="S26" s="85"/>
      <c r="T26" s="85"/>
      <c r="U26" s="85"/>
      <c r="V26" s="85"/>
      <c r="W26" s="85"/>
      <c r="X26" s="85"/>
      <c r="Y26" s="85"/>
      <c r="Z26" s="85"/>
      <c r="AA26" s="85"/>
      <c r="AB26" s="85"/>
      <c r="AC26" s="85"/>
    </row>
    <row r="27" spans="1:29" s="71" customFormat="1" ht="21.6" customHeight="1">
      <c r="A27" s="69">
        <f>IF(B27&lt;&gt;"",COUNTA($B$20:B27),"")</f>
        <v>8</v>
      </c>
      <c r="B27" s="79" t="s">
        <v>76</v>
      </c>
      <c r="C27" s="161">
        <v>181436</v>
      </c>
      <c r="D27" s="161">
        <v>3607</v>
      </c>
      <c r="E27" s="161">
        <v>2462</v>
      </c>
      <c r="F27" s="161">
        <v>5338</v>
      </c>
      <c r="G27" s="161">
        <v>11918</v>
      </c>
      <c r="H27" s="161" t="s">
        <v>8</v>
      </c>
      <c r="I27" s="161" t="s">
        <v>8</v>
      </c>
      <c r="J27" s="161" t="s">
        <v>8</v>
      </c>
      <c r="K27" s="161">
        <v>1</v>
      </c>
      <c r="L27" s="161">
        <v>10585</v>
      </c>
      <c r="M27" s="161">
        <v>147524</v>
      </c>
      <c r="N27" s="161" t="s">
        <v>8</v>
      </c>
      <c r="O27" s="85"/>
      <c r="P27" s="85"/>
      <c r="Q27" s="85"/>
      <c r="R27" s="85"/>
      <c r="S27" s="85"/>
      <c r="T27" s="85"/>
      <c r="U27" s="85"/>
      <c r="V27" s="85"/>
      <c r="W27" s="85"/>
      <c r="X27" s="85"/>
      <c r="Y27" s="85"/>
      <c r="Z27" s="85"/>
      <c r="AA27" s="85"/>
      <c r="AB27" s="85"/>
      <c r="AC27" s="85"/>
    </row>
    <row r="28" spans="1:29" s="71" customFormat="1" ht="11.1" customHeight="1">
      <c r="A28" s="69">
        <f>IF(B28&lt;&gt;"",COUNTA($B$20:B28),"")</f>
        <v>9</v>
      </c>
      <c r="B28" s="78" t="s">
        <v>77</v>
      </c>
      <c r="C28" s="161">
        <v>30291</v>
      </c>
      <c r="D28" s="161">
        <v>2788</v>
      </c>
      <c r="E28" s="161">
        <v>544</v>
      </c>
      <c r="F28" s="161">
        <v>4969</v>
      </c>
      <c r="G28" s="161">
        <v>11889</v>
      </c>
      <c r="H28" s="161" t="s">
        <v>8</v>
      </c>
      <c r="I28" s="161" t="s">
        <v>8</v>
      </c>
      <c r="J28" s="161" t="s">
        <v>8</v>
      </c>
      <c r="K28" s="161" t="s">
        <v>8</v>
      </c>
      <c r="L28" s="161">
        <v>10099</v>
      </c>
      <c r="M28" s="161" t="s">
        <v>8</v>
      </c>
      <c r="N28" s="161" t="s">
        <v>8</v>
      </c>
      <c r="O28" s="85"/>
      <c r="P28" s="85"/>
      <c r="Q28" s="85"/>
      <c r="R28" s="85"/>
      <c r="S28" s="85"/>
      <c r="T28" s="85"/>
      <c r="U28" s="85"/>
      <c r="V28" s="85"/>
      <c r="W28" s="85"/>
      <c r="X28" s="85"/>
      <c r="Y28" s="85"/>
      <c r="Z28" s="85"/>
      <c r="AA28" s="85"/>
      <c r="AB28" s="85"/>
      <c r="AC28" s="85"/>
    </row>
    <row r="29" spans="1:29" s="71" customFormat="1" ht="11.1" customHeight="1">
      <c r="A29" s="69">
        <f>IF(B29&lt;&gt;"",COUNTA($B$20:B29),"")</f>
        <v>10</v>
      </c>
      <c r="B29" s="78" t="s">
        <v>78</v>
      </c>
      <c r="C29" s="161" t="s">
        <v>8</v>
      </c>
      <c r="D29" s="161" t="s">
        <v>8</v>
      </c>
      <c r="E29" s="161" t="s">
        <v>8</v>
      </c>
      <c r="F29" s="161" t="s">
        <v>8</v>
      </c>
      <c r="G29" s="161" t="s">
        <v>8</v>
      </c>
      <c r="H29" s="161" t="s">
        <v>8</v>
      </c>
      <c r="I29" s="161" t="s">
        <v>8</v>
      </c>
      <c r="J29" s="161" t="s">
        <v>8</v>
      </c>
      <c r="K29" s="161" t="s">
        <v>8</v>
      </c>
      <c r="L29" s="161" t="s">
        <v>8</v>
      </c>
      <c r="M29" s="161" t="s">
        <v>8</v>
      </c>
      <c r="N29" s="161" t="s">
        <v>8</v>
      </c>
      <c r="O29" s="85"/>
      <c r="P29" s="85"/>
      <c r="Q29" s="85"/>
      <c r="R29" s="85"/>
      <c r="S29" s="85"/>
      <c r="T29" s="85"/>
      <c r="U29" s="85"/>
      <c r="V29" s="85"/>
      <c r="W29" s="85"/>
      <c r="X29" s="85"/>
      <c r="Y29" s="85"/>
      <c r="Z29" s="85"/>
      <c r="AA29" s="85"/>
      <c r="AB29" s="85"/>
      <c r="AC29" s="85"/>
    </row>
    <row r="30" spans="1:29" s="71" customFormat="1" ht="11.1" customHeight="1">
      <c r="A30" s="69">
        <f>IF(B30&lt;&gt;"",COUNTA($B$20:B30),"")</f>
        <v>11</v>
      </c>
      <c r="B30" s="78" t="s">
        <v>79</v>
      </c>
      <c r="C30" s="161">
        <v>6236</v>
      </c>
      <c r="D30" s="161" t="s">
        <v>8</v>
      </c>
      <c r="E30" s="161">
        <v>27</v>
      </c>
      <c r="F30" s="161">
        <v>1445</v>
      </c>
      <c r="G30" s="161">
        <v>719</v>
      </c>
      <c r="H30" s="161">
        <v>3214</v>
      </c>
      <c r="I30" s="161">
        <v>15</v>
      </c>
      <c r="J30" s="161">
        <v>3198</v>
      </c>
      <c r="K30" s="161">
        <v>17</v>
      </c>
      <c r="L30" s="161">
        <v>814</v>
      </c>
      <c r="M30" s="161" t="s">
        <v>8</v>
      </c>
      <c r="N30" s="161" t="s">
        <v>8</v>
      </c>
      <c r="O30" s="85"/>
      <c r="P30" s="85"/>
      <c r="Q30" s="85"/>
      <c r="R30" s="85"/>
      <c r="S30" s="85"/>
      <c r="T30" s="85"/>
      <c r="U30" s="85"/>
      <c r="V30" s="85"/>
      <c r="W30" s="85"/>
      <c r="X30" s="85"/>
      <c r="Y30" s="85"/>
      <c r="Z30" s="85"/>
      <c r="AA30" s="85"/>
      <c r="AB30" s="85"/>
      <c r="AC30" s="85"/>
    </row>
    <row r="31" spans="1:29" s="71" customFormat="1" ht="11.1" customHeight="1">
      <c r="A31" s="69">
        <f>IF(B31&lt;&gt;"",COUNTA($B$20:B31),"")</f>
        <v>12</v>
      </c>
      <c r="B31" s="78" t="s">
        <v>74</v>
      </c>
      <c r="C31" s="161">
        <v>1199</v>
      </c>
      <c r="D31" s="161" t="s">
        <v>8</v>
      </c>
      <c r="E31" s="161" t="s">
        <v>8</v>
      </c>
      <c r="F31" s="161" t="s">
        <v>8</v>
      </c>
      <c r="G31" s="161">
        <v>1199</v>
      </c>
      <c r="H31" s="161" t="s">
        <v>8</v>
      </c>
      <c r="I31" s="161" t="s">
        <v>8</v>
      </c>
      <c r="J31" s="161" t="s">
        <v>8</v>
      </c>
      <c r="K31" s="161" t="s">
        <v>8</v>
      </c>
      <c r="L31" s="161" t="s">
        <v>8</v>
      </c>
      <c r="M31" s="161" t="s">
        <v>8</v>
      </c>
      <c r="N31" s="161" t="s">
        <v>8</v>
      </c>
      <c r="O31" s="85"/>
      <c r="P31" s="85"/>
      <c r="Q31" s="85"/>
      <c r="R31" s="85"/>
      <c r="S31" s="85"/>
      <c r="T31" s="85"/>
      <c r="U31" s="85"/>
      <c r="V31" s="85"/>
      <c r="W31" s="85"/>
      <c r="X31" s="85"/>
      <c r="Y31" s="85"/>
      <c r="Z31" s="85"/>
      <c r="AA31" s="85"/>
      <c r="AB31" s="85"/>
      <c r="AC31" s="85"/>
    </row>
    <row r="32" spans="1:29" s="71" customFormat="1" ht="19.149999999999999" customHeight="1">
      <c r="A32" s="70">
        <f>IF(B32&lt;&gt;"",COUNTA($B$20:B32),"")</f>
        <v>13</v>
      </c>
      <c r="B32" s="80" t="s">
        <v>80</v>
      </c>
      <c r="C32" s="162">
        <v>186473</v>
      </c>
      <c r="D32" s="162">
        <v>3607</v>
      </c>
      <c r="E32" s="162">
        <v>2489</v>
      </c>
      <c r="F32" s="162">
        <v>6784</v>
      </c>
      <c r="G32" s="162">
        <v>11438</v>
      </c>
      <c r="H32" s="162">
        <v>3214</v>
      </c>
      <c r="I32" s="162">
        <v>15</v>
      </c>
      <c r="J32" s="162">
        <v>3198</v>
      </c>
      <c r="K32" s="162">
        <v>19</v>
      </c>
      <c r="L32" s="162">
        <v>11399</v>
      </c>
      <c r="M32" s="162">
        <v>147524</v>
      </c>
      <c r="N32" s="162" t="s">
        <v>8</v>
      </c>
      <c r="O32" s="85"/>
      <c r="P32" s="85"/>
      <c r="Q32" s="85"/>
      <c r="R32" s="85"/>
      <c r="S32" s="85"/>
      <c r="T32" s="85"/>
      <c r="U32" s="85"/>
      <c r="V32" s="85"/>
      <c r="W32" s="85"/>
      <c r="X32" s="85"/>
      <c r="Y32" s="85"/>
      <c r="Z32" s="85"/>
      <c r="AA32" s="85"/>
      <c r="AB32" s="85"/>
      <c r="AC32" s="85"/>
    </row>
    <row r="33" spans="1:29" s="71" customFormat="1" ht="19.149999999999999" customHeight="1">
      <c r="A33" s="70">
        <f>IF(B33&lt;&gt;"",COUNTA($B$20:B33),"")</f>
        <v>14</v>
      </c>
      <c r="B33" s="80" t="s">
        <v>81</v>
      </c>
      <c r="C33" s="162">
        <v>466976</v>
      </c>
      <c r="D33" s="162">
        <v>38613</v>
      </c>
      <c r="E33" s="162">
        <v>27104</v>
      </c>
      <c r="F33" s="162">
        <v>34192</v>
      </c>
      <c r="G33" s="162">
        <v>15418</v>
      </c>
      <c r="H33" s="162">
        <v>250683</v>
      </c>
      <c r="I33" s="162">
        <v>139708</v>
      </c>
      <c r="J33" s="162">
        <v>110975</v>
      </c>
      <c r="K33" s="162">
        <v>7061</v>
      </c>
      <c r="L33" s="162">
        <v>44794</v>
      </c>
      <c r="M33" s="162">
        <v>154596</v>
      </c>
      <c r="N33" s="162">
        <v>-105485</v>
      </c>
      <c r="O33" s="85"/>
      <c r="P33" s="85"/>
      <c r="Q33" s="85"/>
      <c r="R33" s="85"/>
      <c r="S33" s="85"/>
      <c r="T33" s="85"/>
      <c r="U33" s="85"/>
      <c r="V33" s="85"/>
      <c r="W33" s="85"/>
      <c r="X33" s="85"/>
      <c r="Y33" s="85"/>
      <c r="Z33" s="85"/>
      <c r="AA33" s="85"/>
      <c r="AB33" s="85"/>
      <c r="AC33" s="85"/>
    </row>
    <row r="34" spans="1:29" s="71" customFormat="1" ht="11.1" customHeight="1">
      <c r="A34" s="69">
        <f>IF(B34&lt;&gt;"",COUNTA($B$20:B34),"")</f>
        <v>15</v>
      </c>
      <c r="B34" s="78" t="s">
        <v>82</v>
      </c>
      <c r="C34" s="161" t="s">
        <v>8</v>
      </c>
      <c r="D34" s="161" t="s">
        <v>8</v>
      </c>
      <c r="E34" s="161" t="s">
        <v>8</v>
      </c>
      <c r="F34" s="161" t="s">
        <v>8</v>
      </c>
      <c r="G34" s="161" t="s">
        <v>8</v>
      </c>
      <c r="H34" s="161" t="s">
        <v>8</v>
      </c>
      <c r="I34" s="161" t="s">
        <v>8</v>
      </c>
      <c r="J34" s="161" t="s">
        <v>8</v>
      </c>
      <c r="K34" s="161" t="s">
        <v>8</v>
      </c>
      <c r="L34" s="161" t="s">
        <v>8</v>
      </c>
      <c r="M34" s="161" t="s">
        <v>8</v>
      </c>
      <c r="N34" s="161" t="s">
        <v>8</v>
      </c>
      <c r="O34" s="85"/>
      <c r="P34" s="85"/>
      <c r="Q34" s="85"/>
      <c r="R34" s="85"/>
      <c r="S34" s="85"/>
      <c r="T34" s="85"/>
      <c r="U34" s="85"/>
      <c r="V34" s="85"/>
      <c r="W34" s="85"/>
      <c r="X34" s="85"/>
      <c r="Y34" s="85"/>
      <c r="Z34" s="85"/>
      <c r="AA34" s="85"/>
      <c r="AB34" s="85"/>
      <c r="AC34" s="85"/>
    </row>
    <row r="35" spans="1:29" s="71" customFormat="1" ht="11.1" customHeight="1">
      <c r="A35" s="69">
        <f>IF(B35&lt;&gt;"",COUNTA($B$20:B35),"")</f>
        <v>16</v>
      </c>
      <c r="B35" s="78" t="s">
        <v>83</v>
      </c>
      <c r="C35" s="161" t="s">
        <v>8</v>
      </c>
      <c r="D35" s="161" t="s">
        <v>8</v>
      </c>
      <c r="E35" s="161" t="s">
        <v>8</v>
      </c>
      <c r="F35" s="161" t="s">
        <v>8</v>
      </c>
      <c r="G35" s="161" t="s">
        <v>8</v>
      </c>
      <c r="H35" s="161" t="s">
        <v>8</v>
      </c>
      <c r="I35" s="161" t="s">
        <v>8</v>
      </c>
      <c r="J35" s="161" t="s">
        <v>8</v>
      </c>
      <c r="K35" s="161" t="s">
        <v>8</v>
      </c>
      <c r="L35" s="161" t="s">
        <v>8</v>
      </c>
      <c r="M35" s="161" t="s">
        <v>8</v>
      </c>
      <c r="N35" s="161" t="s">
        <v>8</v>
      </c>
      <c r="O35" s="85"/>
      <c r="P35" s="85"/>
      <c r="Q35" s="85"/>
      <c r="R35" s="85"/>
      <c r="S35" s="85"/>
      <c r="T35" s="85"/>
      <c r="U35" s="85"/>
      <c r="V35" s="85"/>
      <c r="W35" s="85"/>
      <c r="X35" s="85"/>
      <c r="Y35" s="85"/>
      <c r="Z35" s="85"/>
      <c r="AA35" s="85"/>
      <c r="AB35" s="85"/>
      <c r="AC35" s="85"/>
    </row>
    <row r="36" spans="1:29" s="71" customFormat="1" ht="11.1" customHeight="1">
      <c r="A36" s="69">
        <f>IF(B36&lt;&gt;"",COUNTA($B$20:B36),"")</f>
        <v>17</v>
      </c>
      <c r="B36" s="78" t="s">
        <v>99</v>
      </c>
      <c r="C36" s="161" t="s">
        <v>8</v>
      </c>
      <c r="D36" s="161" t="s">
        <v>8</v>
      </c>
      <c r="E36" s="161" t="s">
        <v>8</v>
      </c>
      <c r="F36" s="161" t="s">
        <v>8</v>
      </c>
      <c r="G36" s="161" t="s">
        <v>8</v>
      </c>
      <c r="H36" s="161" t="s">
        <v>8</v>
      </c>
      <c r="I36" s="161" t="s">
        <v>8</v>
      </c>
      <c r="J36" s="161" t="s">
        <v>8</v>
      </c>
      <c r="K36" s="161" t="s">
        <v>8</v>
      </c>
      <c r="L36" s="161" t="s">
        <v>8</v>
      </c>
      <c r="M36" s="161" t="s">
        <v>8</v>
      </c>
      <c r="N36" s="161" t="s">
        <v>8</v>
      </c>
      <c r="O36" s="85"/>
      <c r="P36" s="85"/>
      <c r="Q36" s="85"/>
      <c r="R36" s="85"/>
      <c r="S36" s="85"/>
      <c r="T36" s="85"/>
      <c r="U36" s="85"/>
      <c r="V36" s="85"/>
      <c r="W36" s="85"/>
      <c r="X36" s="85"/>
      <c r="Y36" s="85"/>
      <c r="Z36" s="85"/>
      <c r="AA36" s="85"/>
      <c r="AB36" s="85"/>
      <c r="AC36" s="85"/>
    </row>
    <row r="37" spans="1:29" s="71" customFormat="1" ht="11.1" customHeight="1">
      <c r="A37" s="69">
        <f>IF(B37&lt;&gt;"",COUNTA($B$20:B37),"")</f>
        <v>18</v>
      </c>
      <c r="B37" s="78" t="s">
        <v>100</v>
      </c>
      <c r="C37" s="161" t="s">
        <v>8</v>
      </c>
      <c r="D37" s="161" t="s">
        <v>8</v>
      </c>
      <c r="E37" s="161" t="s">
        <v>8</v>
      </c>
      <c r="F37" s="161" t="s">
        <v>8</v>
      </c>
      <c r="G37" s="161" t="s">
        <v>8</v>
      </c>
      <c r="H37" s="161" t="s">
        <v>8</v>
      </c>
      <c r="I37" s="161" t="s">
        <v>8</v>
      </c>
      <c r="J37" s="161" t="s">
        <v>8</v>
      </c>
      <c r="K37" s="161" t="s">
        <v>8</v>
      </c>
      <c r="L37" s="161" t="s">
        <v>8</v>
      </c>
      <c r="M37" s="161" t="s">
        <v>8</v>
      </c>
      <c r="N37" s="161" t="s">
        <v>8</v>
      </c>
      <c r="O37" s="85"/>
      <c r="P37" s="85"/>
      <c r="Q37" s="85"/>
      <c r="R37" s="85"/>
      <c r="S37" s="85"/>
      <c r="T37" s="85"/>
      <c r="U37" s="85"/>
      <c r="V37" s="85"/>
      <c r="W37" s="85"/>
      <c r="X37" s="85"/>
      <c r="Y37" s="85"/>
      <c r="Z37" s="85"/>
      <c r="AA37" s="85"/>
      <c r="AB37" s="85"/>
      <c r="AC37" s="85"/>
    </row>
    <row r="38" spans="1:29" s="71" customFormat="1" ht="11.1" customHeight="1">
      <c r="A38" s="69">
        <f>IF(B38&lt;&gt;"",COUNTA($B$20:B38),"")</f>
        <v>19</v>
      </c>
      <c r="B38" s="78" t="s">
        <v>27</v>
      </c>
      <c r="C38" s="161">
        <v>42145</v>
      </c>
      <c r="D38" s="161" t="s">
        <v>8</v>
      </c>
      <c r="E38" s="161" t="s">
        <v>8</v>
      </c>
      <c r="F38" s="161" t="s">
        <v>8</v>
      </c>
      <c r="G38" s="161" t="s">
        <v>8</v>
      </c>
      <c r="H38" s="161" t="s">
        <v>8</v>
      </c>
      <c r="I38" s="161" t="s">
        <v>8</v>
      </c>
      <c r="J38" s="161" t="s">
        <v>8</v>
      </c>
      <c r="K38" s="161" t="s">
        <v>8</v>
      </c>
      <c r="L38" s="161" t="s">
        <v>8</v>
      </c>
      <c r="M38" s="161" t="s">
        <v>8</v>
      </c>
      <c r="N38" s="161">
        <v>42145</v>
      </c>
      <c r="O38" s="85"/>
      <c r="P38" s="85"/>
      <c r="Q38" s="85"/>
      <c r="R38" s="85"/>
      <c r="S38" s="85"/>
      <c r="T38" s="85"/>
      <c r="U38" s="85"/>
      <c r="V38" s="85"/>
      <c r="W38" s="85"/>
      <c r="X38" s="85"/>
      <c r="Y38" s="85"/>
      <c r="Z38" s="85"/>
      <c r="AA38" s="85"/>
      <c r="AB38" s="85"/>
      <c r="AC38" s="85"/>
    </row>
    <row r="39" spans="1:29" s="71" customFormat="1" ht="21.6" customHeight="1">
      <c r="A39" s="69">
        <f>IF(B39&lt;&gt;"",COUNTA($B$20:B39),"")</f>
        <v>20</v>
      </c>
      <c r="B39" s="79" t="s">
        <v>84</v>
      </c>
      <c r="C39" s="161">
        <v>37701</v>
      </c>
      <c r="D39" s="161" t="s">
        <v>8</v>
      </c>
      <c r="E39" s="161" t="s">
        <v>8</v>
      </c>
      <c r="F39" s="161" t="s">
        <v>8</v>
      </c>
      <c r="G39" s="161" t="s">
        <v>8</v>
      </c>
      <c r="H39" s="161" t="s">
        <v>8</v>
      </c>
      <c r="I39" s="161" t="s">
        <v>8</v>
      </c>
      <c r="J39" s="161" t="s">
        <v>8</v>
      </c>
      <c r="K39" s="161" t="s">
        <v>8</v>
      </c>
      <c r="L39" s="161" t="s">
        <v>8</v>
      </c>
      <c r="M39" s="161" t="s">
        <v>8</v>
      </c>
      <c r="N39" s="161">
        <v>37701</v>
      </c>
      <c r="O39" s="85"/>
      <c r="P39" s="85"/>
      <c r="Q39" s="85"/>
      <c r="R39" s="85"/>
      <c r="S39" s="85"/>
      <c r="T39" s="85"/>
      <c r="U39" s="85"/>
      <c r="V39" s="85"/>
      <c r="W39" s="85"/>
      <c r="X39" s="85"/>
      <c r="Y39" s="85"/>
      <c r="Z39" s="85"/>
      <c r="AA39" s="85"/>
      <c r="AB39" s="85"/>
      <c r="AC39" s="85"/>
    </row>
    <row r="40" spans="1:29" s="71" customFormat="1" ht="21.6" customHeight="1">
      <c r="A40" s="69">
        <f>IF(B40&lt;&gt;"",COUNTA($B$20:B40),"")</f>
        <v>21</v>
      </c>
      <c r="B40" s="79" t="s">
        <v>85</v>
      </c>
      <c r="C40" s="161">
        <v>138386</v>
      </c>
      <c r="D40" s="161">
        <v>68</v>
      </c>
      <c r="E40" s="161">
        <v>4156</v>
      </c>
      <c r="F40" s="161">
        <v>2711</v>
      </c>
      <c r="G40" s="161">
        <v>612</v>
      </c>
      <c r="H40" s="161">
        <v>125788</v>
      </c>
      <c r="I40" s="161">
        <v>63218</v>
      </c>
      <c r="J40" s="161">
        <v>62570</v>
      </c>
      <c r="K40" s="161">
        <v>393</v>
      </c>
      <c r="L40" s="161">
        <v>3001</v>
      </c>
      <c r="M40" s="161">
        <v>1657</v>
      </c>
      <c r="N40" s="161" t="s">
        <v>8</v>
      </c>
      <c r="O40" s="85"/>
      <c r="P40" s="85"/>
      <c r="Q40" s="85"/>
      <c r="R40" s="85"/>
      <c r="S40" s="85"/>
      <c r="T40" s="85"/>
      <c r="U40" s="85"/>
      <c r="V40" s="85"/>
      <c r="W40" s="85"/>
      <c r="X40" s="85"/>
      <c r="Y40" s="85"/>
      <c r="Z40" s="85"/>
      <c r="AA40" s="85"/>
      <c r="AB40" s="85"/>
      <c r="AC40" s="85"/>
    </row>
    <row r="41" spans="1:29" s="71" customFormat="1" ht="21.6" customHeight="1">
      <c r="A41" s="69">
        <f>IF(B41&lt;&gt;"",COUNTA($B$20:B41),"")</f>
        <v>22</v>
      </c>
      <c r="B41" s="79" t="s">
        <v>86</v>
      </c>
      <c r="C41" s="161">
        <v>14917</v>
      </c>
      <c r="D41" s="161">
        <v>215</v>
      </c>
      <c r="E41" s="161" t="s">
        <v>8</v>
      </c>
      <c r="F41" s="161">
        <v>14</v>
      </c>
      <c r="G41" s="161">
        <v>6</v>
      </c>
      <c r="H41" s="161">
        <v>14475</v>
      </c>
      <c r="I41" s="161">
        <v>14328</v>
      </c>
      <c r="J41" s="161">
        <v>147</v>
      </c>
      <c r="K41" s="161">
        <v>102</v>
      </c>
      <c r="L41" s="161" t="s">
        <v>8</v>
      </c>
      <c r="M41" s="161">
        <v>105</v>
      </c>
      <c r="N41" s="161" t="s">
        <v>8</v>
      </c>
      <c r="O41" s="85"/>
      <c r="P41" s="85"/>
      <c r="Q41" s="85"/>
      <c r="R41" s="85"/>
      <c r="S41" s="85"/>
      <c r="T41" s="85"/>
      <c r="U41" s="85"/>
      <c r="V41" s="85"/>
      <c r="W41" s="85"/>
      <c r="X41" s="85"/>
      <c r="Y41" s="85"/>
      <c r="Z41" s="85"/>
      <c r="AA41" s="85"/>
      <c r="AB41" s="85"/>
      <c r="AC41" s="85"/>
    </row>
    <row r="42" spans="1:29" s="71" customFormat="1" ht="11.1" customHeight="1">
      <c r="A42" s="69">
        <f>IF(B42&lt;&gt;"",COUNTA($B$20:B42),"")</f>
        <v>23</v>
      </c>
      <c r="B42" s="78" t="s">
        <v>87</v>
      </c>
      <c r="C42" s="161">
        <v>12750</v>
      </c>
      <c r="D42" s="161">
        <v>10</v>
      </c>
      <c r="E42" s="161">
        <v>6181</v>
      </c>
      <c r="F42" s="161">
        <v>309</v>
      </c>
      <c r="G42" s="161">
        <v>1079</v>
      </c>
      <c r="H42" s="161">
        <v>3</v>
      </c>
      <c r="I42" s="161">
        <v>3</v>
      </c>
      <c r="J42" s="161" t="s">
        <v>8</v>
      </c>
      <c r="K42" s="161">
        <v>313</v>
      </c>
      <c r="L42" s="161">
        <v>4670</v>
      </c>
      <c r="M42" s="161">
        <v>185</v>
      </c>
      <c r="N42" s="161" t="s">
        <v>8</v>
      </c>
      <c r="O42" s="85"/>
      <c r="P42" s="85"/>
      <c r="Q42" s="85"/>
      <c r="R42" s="85"/>
      <c r="S42" s="85"/>
      <c r="T42" s="85"/>
      <c r="U42" s="85"/>
      <c r="V42" s="85"/>
      <c r="W42" s="85"/>
      <c r="X42" s="85"/>
      <c r="Y42" s="85"/>
      <c r="Z42" s="85"/>
      <c r="AA42" s="85"/>
      <c r="AB42" s="85"/>
      <c r="AC42" s="85"/>
    </row>
    <row r="43" spans="1:29" s="71" customFormat="1" ht="11.1" customHeight="1">
      <c r="A43" s="69">
        <f>IF(B43&lt;&gt;"",COUNTA($B$20:B43),"")</f>
        <v>24</v>
      </c>
      <c r="B43" s="78" t="s">
        <v>88</v>
      </c>
      <c r="C43" s="161">
        <v>203568</v>
      </c>
      <c r="D43" s="161">
        <v>6315</v>
      </c>
      <c r="E43" s="161">
        <v>11943</v>
      </c>
      <c r="F43" s="161">
        <v>1798</v>
      </c>
      <c r="G43" s="161">
        <v>56</v>
      </c>
      <c r="H43" s="161">
        <v>73876</v>
      </c>
      <c r="I43" s="161">
        <v>39315</v>
      </c>
      <c r="J43" s="161">
        <v>34562</v>
      </c>
      <c r="K43" s="161">
        <v>97</v>
      </c>
      <c r="L43" s="161">
        <v>1848</v>
      </c>
      <c r="M43" s="161">
        <v>325</v>
      </c>
      <c r="N43" s="161">
        <v>107311</v>
      </c>
      <c r="O43" s="85"/>
      <c r="P43" s="85"/>
      <c r="Q43" s="85"/>
      <c r="R43" s="85"/>
      <c r="S43" s="85"/>
      <c r="T43" s="85"/>
      <c r="U43" s="85"/>
      <c r="V43" s="85"/>
      <c r="W43" s="85"/>
      <c r="X43" s="85"/>
      <c r="Y43" s="85"/>
      <c r="Z43" s="85"/>
      <c r="AA43" s="85"/>
      <c r="AB43" s="85"/>
      <c r="AC43" s="85"/>
    </row>
    <row r="44" spans="1:29" s="71" customFormat="1" ht="11.1" customHeight="1">
      <c r="A44" s="69">
        <f>IF(B44&lt;&gt;"",COUNTA($B$20:B44),"")</f>
        <v>25</v>
      </c>
      <c r="B44" s="78" t="s">
        <v>74</v>
      </c>
      <c r="C44" s="161">
        <v>144730</v>
      </c>
      <c r="D44" s="161">
        <v>246</v>
      </c>
      <c r="E44" s="161">
        <v>1457</v>
      </c>
      <c r="F44" s="161">
        <v>1562</v>
      </c>
      <c r="G44" s="161">
        <v>33</v>
      </c>
      <c r="H44" s="161">
        <v>32439</v>
      </c>
      <c r="I44" s="161">
        <v>26</v>
      </c>
      <c r="J44" s="161">
        <v>32412</v>
      </c>
      <c r="K44" s="161">
        <v>2</v>
      </c>
      <c r="L44" s="161">
        <v>1514</v>
      </c>
      <c r="M44" s="161">
        <v>173</v>
      </c>
      <c r="N44" s="161">
        <v>107306</v>
      </c>
      <c r="O44" s="85"/>
      <c r="P44" s="85"/>
      <c r="Q44" s="85"/>
      <c r="R44" s="85"/>
      <c r="S44" s="85"/>
      <c r="T44" s="85"/>
      <c r="U44" s="85"/>
      <c r="V44" s="85"/>
      <c r="W44" s="85"/>
      <c r="X44" s="85"/>
      <c r="Y44" s="85"/>
      <c r="Z44" s="85"/>
      <c r="AA44" s="85"/>
      <c r="AB44" s="85"/>
      <c r="AC44" s="85"/>
    </row>
    <row r="45" spans="1:29" s="71" customFormat="1" ht="19.149999999999999" customHeight="1">
      <c r="A45" s="70">
        <f>IF(B45&lt;&gt;"",COUNTA($B$20:B45),"")</f>
        <v>26</v>
      </c>
      <c r="B45" s="80" t="s">
        <v>89</v>
      </c>
      <c r="C45" s="162">
        <v>304737</v>
      </c>
      <c r="D45" s="162">
        <v>6361</v>
      </c>
      <c r="E45" s="162">
        <v>20824</v>
      </c>
      <c r="F45" s="162">
        <v>3270</v>
      </c>
      <c r="G45" s="162">
        <v>1720</v>
      </c>
      <c r="H45" s="162">
        <v>181703</v>
      </c>
      <c r="I45" s="162">
        <v>116837</v>
      </c>
      <c r="J45" s="162">
        <v>64866</v>
      </c>
      <c r="K45" s="162">
        <v>904</v>
      </c>
      <c r="L45" s="162">
        <v>8006</v>
      </c>
      <c r="M45" s="162">
        <v>2099</v>
      </c>
      <c r="N45" s="162">
        <v>79851</v>
      </c>
      <c r="O45" s="85"/>
      <c r="P45" s="85"/>
      <c r="Q45" s="85"/>
      <c r="R45" s="85"/>
      <c r="S45" s="85"/>
      <c r="T45" s="85"/>
      <c r="U45" s="85"/>
      <c r="V45" s="85"/>
      <c r="W45" s="85"/>
      <c r="X45" s="85"/>
      <c r="Y45" s="85"/>
      <c r="Z45" s="85"/>
      <c r="AA45" s="85"/>
      <c r="AB45" s="85"/>
      <c r="AC45" s="85"/>
    </row>
    <row r="46" spans="1:29" s="87" customFormat="1" ht="11.1" customHeight="1">
      <c r="A46" s="69">
        <f>IF(B46&lt;&gt;"",COUNTA($B$20:B46),"")</f>
        <v>27</v>
      </c>
      <c r="B46" s="78" t="s">
        <v>90</v>
      </c>
      <c r="C46" s="161">
        <v>78162</v>
      </c>
      <c r="D46" s="161">
        <v>1622</v>
      </c>
      <c r="E46" s="161">
        <v>1550</v>
      </c>
      <c r="F46" s="161">
        <v>4847</v>
      </c>
      <c r="G46" s="161">
        <v>6887</v>
      </c>
      <c r="H46" s="161">
        <v>3196</v>
      </c>
      <c r="I46" s="161">
        <v>13</v>
      </c>
      <c r="J46" s="161">
        <v>3182</v>
      </c>
      <c r="K46" s="161">
        <v>15</v>
      </c>
      <c r="L46" s="161">
        <v>2544</v>
      </c>
      <c r="M46" s="161">
        <v>44797</v>
      </c>
      <c r="N46" s="161">
        <v>12706</v>
      </c>
      <c r="O46" s="86"/>
      <c r="P46" s="86"/>
      <c r="Q46" s="86"/>
      <c r="R46" s="86"/>
      <c r="S46" s="86"/>
      <c r="T46" s="86"/>
      <c r="U46" s="86"/>
      <c r="V46" s="86"/>
      <c r="W46" s="86"/>
      <c r="X46" s="86"/>
      <c r="Y46" s="86"/>
      <c r="Z46" s="86"/>
      <c r="AA46" s="86"/>
      <c r="AB46" s="86"/>
      <c r="AC46" s="86"/>
    </row>
    <row r="47" spans="1:29" s="87" customFormat="1" ht="11.1" customHeight="1">
      <c r="A47" s="69">
        <f>IF(B47&lt;&gt;"",COUNTA($B$20:B47),"")</f>
        <v>28</v>
      </c>
      <c r="B47" s="78" t="s">
        <v>91</v>
      </c>
      <c r="C47" s="161" t="s">
        <v>8</v>
      </c>
      <c r="D47" s="161" t="s">
        <v>8</v>
      </c>
      <c r="E47" s="161" t="s">
        <v>8</v>
      </c>
      <c r="F47" s="161" t="s">
        <v>8</v>
      </c>
      <c r="G47" s="161" t="s">
        <v>8</v>
      </c>
      <c r="H47" s="161" t="s">
        <v>8</v>
      </c>
      <c r="I47" s="161" t="s">
        <v>8</v>
      </c>
      <c r="J47" s="161" t="s">
        <v>8</v>
      </c>
      <c r="K47" s="161" t="s">
        <v>8</v>
      </c>
      <c r="L47" s="161" t="s">
        <v>8</v>
      </c>
      <c r="M47" s="161" t="s">
        <v>8</v>
      </c>
      <c r="N47" s="161" t="s">
        <v>8</v>
      </c>
      <c r="O47" s="86"/>
      <c r="P47" s="86"/>
      <c r="Q47" s="86"/>
      <c r="R47" s="86"/>
      <c r="S47" s="86"/>
      <c r="T47" s="86"/>
      <c r="U47" s="86"/>
      <c r="V47" s="86"/>
      <c r="W47" s="86"/>
      <c r="X47" s="86"/>
      <c r="Y47" s="86"/>
      <c r="Z47" s="86"/>
      <c r="AA47" s="86"/>
      <c r="AB47" s="86"/>
      <c r="AC47" s="86"/>
    </row>
    <row r="48" spans="1:29" s="87" customFormat="1" ht="11.1" customHeight="1">
      <c r="A48" s="69">
        <f>IF(B48&lt;&gt;"",COUNTA($B$20:B48),"")</f>
        <v>29</v>
      </c>
      <c r="B48" s="78" t="s">
        <v>92</v>
      </c>
      <c r="C48" s="161">
        <v>89960</v>
      </c>
      <c r="D48" s="161">
        <v>703</v>
      </c>
      <c r="E48" s="161">
        <v>17</v>
      </c>
      <c r="F48" s="161" t="s">
        <v>8</v>
      </c>
      <c r="G48" s="161">
        <v>1199</v>
      </c>
      <c r="H48" s="161" t="s">
        <v>8</v>
      </c>
      <c r="I48" s="161" t="s">
        <v>8</v>
      </c>
      <c r="J48" s="161" t="s">
        <v>8</v>
      </c>
      <c r="K48" s="161" t="s">
        <v>8</v>
      </c>
      <c r="L48" s="161">
        <v>104</v>
      </c>
      <c r="M48" s="161">
        <v>87937</v>
      </c>
      <c r="N48" s="161" t="s">
        <v>8</v>
      </c>
      <c r="O48" s="86"/>
      <c r="P48" s="86"/>
      <c r="Q48" s="86"/>
      <c r="R48" s="86"/>
      <c r="S48" s="86"/>
      <c r="T48" s="86"/>
      <c r="U48" s="86"/>
      <c r="V48" s="86"/>
      <c r="W48" s="86"/>
      <c r="X48" s="86"/>
      <c r="Y48" s="86"/>
      <c r="Z48" s="86"/>
      <c r="AA48" s="86"/>
      <c r="AB48" s="86"/>
      <c r="AC48" s="86"/>
    </row>
    <row r="49" spans="1:29" s="87" customFormat="1" ht="11.1" customHeight="1">
      <c r="A49" s="69">
        <f>IF(B49&lt;&gt;"",COUNTA($B$20:B49),"")</f>
        <v>30</v>
      </c>
      <c r="B49" s="78" t="s">
        <v>74</v>
      </c>
      <c r="C49" s="161">
        <v>1199</v>
      </c>
      <c r="D49" s="161" t="s">
        <v>8</v>
      </c>
      <c r="E49" s="161" t="s">
        <v>8</v>
      </c>
      <c r="F49" s="161" t="s">
        <v>8</v>
      </c>
      <c r="G49" s="161">
        <v>1199</v>
      </c>
      <c r="H49" s="161" t="s">
        <v>8</v>
      </c>
      <c r="I49" s="161" t="s">
        <v>8</v>
      </c>
      <c r="J49" s="161" t="s">
        <v>8</v>
      </c>
      <c r="K49" s="161" t="s">
        <v>8</v>
      </c>
      <c r="L49" s="161" t="s">
        <v>8</v>
      </c>
      <c r="M49" s="161" t="s">
        <v>8</v>
      </c>
      <c r="N49" s="161" t="s">
        <v>8</v>
      </c>
      <c r="O49" s="86"/>
      <c r="P49" s="86"/>
      <c r="Q49" s="86"/>
      <c r="R49" s="86"/>
      <c r="S49" s="86"/>
      <c r="T49" s="86"/>
      <c r="U49" s="86"/>
      <c r="V49" s="86"/>
      <c r="W49" s="86"/>
      <c r="X49" s="86"/>
      <c r="Y49" s="86"/>
      <c r="Z49" s="86"/>
      <c r="AA49" s="86"/>
      <c r="AB49" s="86"/>
      <c r="AC49" s="86"/>
    </row>
    <row r="50" spans="1:29" s="71" customFormat="1" ht="19.149999999999999" customHeight="1">
      <c r="A50" s="70">
        <f>IF(B50&lt;&gt;"",COUNTA($B$20:B50),"")</f>
        <v>31</v>
      </c>
      <c r="B50" s="80" t="s">
        <v>93</v>
      </c>
      <c r="C50" s="162">
        <v>166924</v>
      </c>
      <c r="D50" s="162">
        <v>2325</v>
      </c>
      <c r="E50" s="162">
        <v>1567</v>
      </c>
      <c r="F50" s="162">
        <v>4847</v>
      </c>
      <c r="G50" s="162">
        <v>6887</v>
      </c>
      <c r="H50" s="162">
        <v>3196</v>
      </c>
      <c r="I50" s="162">
        <v>13</v>
      </c>
      <c r="J50" s="162">
        <v>3182</v>
      </c>
      <c r="K50" s="162">
        <v>15</v>
      </c>
      <c r="L50" s="162">
        <v>2648</v>
      </c>
      <c r="M50" s="162">
        <v>132735</v>
      </c>
      <c r="N50" s="162">
        <v>12706</v>
      </c>
      <c r="O50" s="85"/>
      <c r="P50" s="85"/>
      <c r="Q50" s="85"/>
      <c r="R50" s="85"/>
      <c r="S50" s="85"/>
      <c r="T50" s="85"/>
      <c r="U50" s="85"/>
      <c r="V50" s="85"/>
      <c r="W50" s="85"/>
      <c r="X50" s="85"/>
      <c r="Y50" s="85"/>
      <c r="Z50" s="85"/>
      <c r="AA50" s="85"/>
      <c r="AB50" s="85"/>
      <c r="AC50" s="85"/>
    </row>
    <row r="51" spans="1:29" s="71" customFormat="1" ht="19.149999999999999" customHeight="1">
      <c r="A51" s="70">
        <f>IF(B51&lt;&gt;"",COUNTA($B$20:B51),"")</f>
        <v>32</v>
      </c>
      <c r="B51" s="80" t="s">
        <v>94</v>
      </c>
      <c r="C51" s="162">
        <v>471661</v>
      </c>
      <c r="D51" s="162">
        <v>8686</v>
      </c>
      <c r="E51" s="162">
        <v>22391</v>
      </c>
      <c r="F51" s="162">
        <v>8116</v>
      </c>
      <c r="G51" s="162">
        <v>8607</v>
      </c>
      <c r="H51" s="162">
        <v>184899</v>
      </c>
      <c r="I51" s="162">
        <v>116851</v>
      </c>
      <c r="J51" s="162">
        <v>68048</v>
      </c>
      <c r="K51" s="162">
        <v>919</v>
      </c>
      <c r="L51" s="162">
        <v>10654</v>
      </c>
      <c r="M51" s="162">
        <v>134833</v>
      </c>
      <c r="N51" s="162">
        <v>92557</v>
      </c>
      <c r="O51" s="85"/>
      <c r="P51" s="85"/>
      <c r="Q51" s="85"/>
      <c r="R51" s="85"/>
      <c r="S51" s="85"/>
      <c r="T51" s="85"/>
      <c r="U51" s="85"/>
      <c r="V51" s="85"/>
      <c r="W51" s="85"/>
      <c r="X51" s="85"/>
      <c r="Y51" s="85"/>
      <c r="Z51" s="85"/>
      <c r="AA51" s="85"/>
      <c r="AB51" s="85"/>
      <c r="AC51" s="85"/>
    </row>
    <row r="52" spans="1:29" s="71" customFormat="1" ht="19.149999999999999" customHeight="1">
      <c r="A52" s="70">
        <f>IF(B52&lt;&gt;"",COUNTA($B$20:B52),"")</f>
        <v>33</v>
      </c>
      <c r="B52" s="80" t="s">
        <v>95</v>
      </c>
      <c r="C52" s="162">
        <v>4685</v>
      </c>
      <c r="D52" s="162">
        <v>-29927</v>
      </c>
      <c r="E52" s="162">
        <v>-4713</v>
      </c>
      <c r="F52" s="162">
        <v>-26076</v>
      </c>
      <c r="G52" s="162">
        <v>-6811</v>
      </c>
      <c r="H52" s="162">
        <v>-65784</v>
      </c>
      <c r="I52" s="162">
        <v>-22858</v>
      </c>
      <c r="J52" s="162">
        <v>-42926</v>
      </c>
      <c r="K52" s="162">
        <v>-6142</v>
      </c>
      <c r="L52" s="162">
        <v>-34140</v>
      </c>
      <c r="M52" s="162">
        <v>-19763</v>
      </c>
      <c r="N52" s="162">
        <v>198042</v>
      </c>
      <c r="O52" s="85"/>
      <c r="P52" s="85"/>
      <c r="Q52" s="85"/>
      <c r="R52" s="85"/>
      <c r="S52" s="85"/>
      <c r="T52" s="85"/>
      <c r="U52" s="85"/>
      <c r="V52" s="85"/>
      <c r="W52" s="85"/>
      <c r="X52" s="85"/>
      <c r="Y52" s="85"/>
      <c r="Z52" s="85"/>
      <c r="AA52" s="85"/>
      <c r="AB52" s="85"/>
      <c r="AC52" s="85"/>
    </row>
    <row r="53" spans="1:29" s="87" customFormat="1" ht="24.95" customHeight="1">
      <c r="A53" s="69">
        <f>IF(B53&lt;&gt;"",COUNTA($B$20:B53),"")</f>
        <v>34</v>
      </c>
      <c r="B53" s="81" t="s">
        <v>96</v>
      </c>
      <c r="C53" s="163">
        <v>24234</v>
      </c>
      <c r="D53" s="163">
        <v>-28645</v>
      </c>
      <c r="E53" s="163">
        <v>-3791</v>
      </c>
      <c r="F53" s="163">
        <v>-24138</v>
      </c>
      <c r="G53" s="163">
        <v>-2259</v>
      </c>
      <c r="H53" s="163">
        <v>-65766</v>
      </c>
      <c r="I53" s="163">
        <v>-22856</v>
      </c>
      <c r="J53" s="163">
        <v>-42910</v>
      </c>
      <c r="K53" s="163">
        <v>-6139</v>
      </c>
      <c r="L53" s="163">
        <v>-25390</v>
      </c>
      <c r="M53" s="163">
        <v>-4974</v>
      </c>
      <c r="N53" s="163">
        <v>185336</v>
      </c>
      <c r="O53" s="86"/>
      <c r="P53" s="86"/>
      <c r="Q53" s="86"/>
      <c r="R53" s="86"/>
      <c r="S53" s="86"/>
      <c r="T53" s="86"/>
      <c r="U53" s="86"/>
      <c r="V53" s="86"/>
      <c r="W53" s="86"/>
      <c r="X53" s="86"/>
      <c r="Y53" s="86"/>
      <c r="Z53" s="86"/>
      <c r="AA53" s="86"/>
      <c r="AB53" s="86"/>
      <c r="AC53" s="86"/>
    </row>
    <row r="54" spans="1:29" s="87" customFormat="1" ht="15" customHeight="1">
      <c r="A54" s="69">
        <f>IF(B54&lt;&gt;"",COUNTA($B$20:B54),"")</f>
        <v>35</v>
      </c>
      <c r="B54" s="78" t="s">
        <v>97</v>
      </c>
      <c r="C54" s="161">
        <v>27368</v>
      </c>
      <c r="D54" s="161" t="s">
        <v>8</v>
      </c>
      <c r="E54" s="161" t="s">
        <v>8</v>
      </c>
      <c r="F54" s="161" t="s">
        <v>8</v>
      </c>
      <c r="G54" s="161" t="s">
        <v>8</v>
      </c>
      <c r="H54" s="161" t="s">
        <v>8</v>
      </c>
      <c r="I54" s="161" t="s">
        <v>8</v>
      </c>
      <c r="J54" s="161" t="s">
        <v>8</v>
      </c>
      <c r="K54" s="161" t="s">
        <v>8</v>
      </c>
      <c r="L54" s="161" t="s">
        <v>8</v>
      </c>
      <c r="M54" s="161" t="s">
        <v>8</v>
      </c>
      <c r="N54" s="161">
        <v>27368</v>
      </c>
      <c r="O54" s="86"/>
      <c r="P54" s="86"/>
      <c r="Q54" s="86"/>
      <c r="R54" s="86"/>
      <c r="S54" s="86"/>
      <c r="T54" s="86"/>
      <c r="U54" s="86"/>
      <c r="V54" s="86"/>
      <c r="W54" s="86"/>
      <c r="X54" s="86"/>
      <c r="Y54" s="86"/>
      <c r="Z54" s="86"/>
      <c r="AA54" s="86"/>
      <c r="AB54" s="86"/>
      <c r="AC54" s="86"/>
    </row>
    <row r="55" spans="1:29" ht="11.1" customHeight="1">
      <c r="A55" s="69">
        <f>IF(B55&lt;&gt;"",COUNTA($B$20:B55),"")</f>
        <v>36</v>
      </c>
      <c r="B55" s="78" t="s">
        <v>98</v>
      </c>
      <c r="C55" s="161">
        <v>7750</v>
      </c>
      <c r="D55" s="161" t="s">
        <v>8</v>
      </c>
      <c r="E55" s="161" t="s">
        <v>8</v>
      </c>
      <c r="F55" s="161" t="s">
        <v>8</v>
      </c>
      <c r="G55" s="161" t="s">
        <v>8</v>
      </c>
      <c r="H55" s="161" t="s">
        <v>8</v>
      </c>
      <c r="I55" s="161" t="s">
        <v>8</v>
      </c>
      <c r="J55" s="161" t="s">
        <v>8</v>
      </c>
      <c r="K55" s="161" t="s">
        <v>8</v>
      </c>
      <c r="L55" s="161" t="s">
        <v>8</v>
      </c>
      <c r="M55" s="161" t="s">
        <v>8</v>
      </c>
      <c r="N55" s="161">
        <v>7750</v>
      </c>
    </row>
    <row r="56" spans="1:29" s="74" customFormat="1" ht="20.100000000000001" customHeight="1">
      <c r="A56" s="69" t="str">
        <f>IF(B56&lt;&gt;"",COUNTA($B$20:B56),"")</f>
        <v/>
      </c>
      <c r="B56" s="78"/>
      <c r="C56" s="229" t="s">
        <v>53</v>
      </c>
      <c r="D56" s="230"/>
      <c r="E56" s="230"/>
      <c r="F56" s="230"/>
      <c r="G56" s="230"/>
      <c r="H56" s="230" t="s">
        <v>53</v>
      </c>
      <c r="I56" s="230"/>
      <c r="J56" s="230"/>
      <c r="K56" s="230"/>
      <c r="L56" s="230"/>
      <c r="M56" s="230"/>
      <c r="N56" s="230"/>
    </row>
    <row r="57" spans="1:29" s="71" customFormat="1" ht="11.1" customHeight="1">
      <c r="A57" s="69">
        <f>IF(B57&lt;&gt;"",COUNTA($B$20:B57),"")</f>
        <v>37</v>
      </c>
      <c r="B57" s="78" t="s">
        <v>70</v>
      </c>
      <c r="C57" s="164">
        <v>363.65</v>
      </c>
      <c r="D57" s="164">
        <v>102.5</v>
      </c>
      <c r="E57" s="164">
        <v>63.44</v>
      </c>
      <c r="F57" s="164">
        <v>16.41</v>
      </c>
      <c r="G57" s="164">
        <v>12.02</v>
      </c>
      <c r="H57" s="164">
        <v>68.05</v>
      </c>
      <c r="I57" s="164">
        <v>39.72</v>
      </c>
      <c r="J57" s="164">
        <v>28.33</v>
      </c>
      <c r="K57" s="164">
        <v>16.579999999999998</v>
      </c>
      <c r="L57" s="164">
        <v>65.84</v>
      </c>
      <c r="M57" s="164">
        <v>18.8</v>
      </c>
      <c r="N57" s="164" t="s">
        <v>8</v>
      </c>
      <c r="O57" s="85"/>
      <c r="P57" s="85"/>
      <c r="Q57" s="85"/>
      <c r="R57" s="85"/>
      <c r="S57" s="85"/>
      <c r="T57" s="85"/>
      <c r="U57" s="85"/>
      <c r="V57" s="85"/>
      <c r="W57" s="85"/>
      <c r="X57" s="85"/>
      <c r="Y57" s="85"/>
      <c r="Z57" s="85"/>
      <c r="AA57" s="85"/>
      <c r="AB57" s="85"/>
      <c r="AC57" s="85"/>
    </row>
    <row r="58" spans="1:29" s="71" customFormat="1" ht="11.1" customHeight="1">
      <c r="A58" s="69">
        <f>IF(B58&lt;&gt;"",COUNTA($B$20:B58),"")</f>
        <v>38</v>
      </c>
      <c r="B58" s="78" t="s">
        <v>71</v>
      </c>
      <c r="C58" s="164">
        <v>160.80000000000001</v>
      </c>
      <c r="D58" s="164">
        <v>18.829999999999998</v>
      </c>
      <c r="E58" s="164">
        <v>20.22</v>
      </c>
      <c r="F58" s="164">
        <v>75.14</v>
      </c>
      <c r="G58" s="164">
        <v>4.6399999999999997</v>
      </c>
      <c r="H58" s="164">
        <v>15.84</v>
      </c>
      <c r="I58" s="164">
        <v>15.18</v>
      </c>
      <c r="J58" s="164">
        <v>0.67</v>
      </c>
      <c r="K58" s="164">
        <v>0.32</v>
      </c>
      <c r="L58" s="164">
        <v>20.48</v>
      </c>
      <c r="M58" s="164">
        <v>5.32</v>
      </c>
      <c r="N58" s="164" t="s">
        <v>8</v>
      </c>
      <c r="O58" s="85"/>
      <c r="P58" s="85"/>
      <c r="Q58" s="85"/>
      <c r="R58" s="85"/>
      <c r="S58" s="85"/>
      <c r="T58" s="85"/>
      <c r="U58" s="85"/>
      <c r="V58" s="85"/>
      <c r="W58" s="85"/>
      <c r="X58" s="85"/>
      <c r="Y58" s="85"/>
      <c r="Z58" s="85"/>
      <c r="AA58" s="85"/>
      <c r="AB58" s="85"/>
      <c r="AC58" s="85"/>
    </row>
    <row r="59" spans="1:29" s="71" customFormat="1" ht="21.6" customHeight="1">
      <c r="A59" s="69">
        <f>IF(B59&lt;&gt;"",COUNTA($B$20:B59),"")</f>
        <v>39</v>
      </c>
      <c r="B59" s="79" t="s">
        <v>628</v>
      </c>
      <c r="C59" s="164">
        <v>670.01</v>
      </c>
      <c r="D59" s="164" t="s">
        <v>8</v>
      </c>
      <c r="E59" s="164" t="s">
        <v>8</v>
      </c>
      <c r="F59" s="164" t="s">
        <v>8</v>
      </c>
      <c r="G59" s="164" t="s">
        <v>8</v>
      </c>
      <c r="H59" s="164">
        <v>670.01</v>
      </c>
      <c r="I59" s="164">
        <v>556.94000000000005</v>
      </c>
      <c r="J59" s="164">
        <v>113.07</v>
      </c>
      <c r="K59" s="164" t="s">
        <v>8</v>
      </c>
      <c r="L59" s="164" t="s">
        <v>8</v>
      </c>
      <c r="M59" s="164" t="s">
        <v>8</v>
      </c>
      <c r="N59" s="164" t="s">
        <v>8</v>
      </c>
      <c r="O59" s="85"/>
      <c r="P59" s="85"/>
      <c r="Q59" s="85"/>
      <c r="R59" s="85"/>
      <c r="S59" s="85"/>
      <c r="T59" s="85"/>
      <c r="U59" s="85"/>
      <c r="V59" s="85"/>
      <c r="W59" s="85"/>
      <c r="X59" s="85"/>
      <c r="Y59" s="85"/>
      <c r="Z59" s="85"/>
      <c r="AA59" s="85"/>
      <c r="AB59" s="85"/>
      <c r="AC59" s="85"/>
    </row>
    <row r="60" spans="1:29" s="71" customFormat="1" ht="11.1" customHeight="1">
      <c r="A60" s="69">
        <f>IF(B60&lt;&gt;"",COUNTA($B$20:B60),"")</f>
        <v>40</v>
      </c>
      <c r="B60" s="78" t="s">
        <v>72</v>
      </c>
      <c r="C60" s="164">
        <v>6.73</v>
      </c>
      <c r="D60" s="164" t="s">
        <v>8</v>
      </c>
      <c r="E60" s="164" t="s">
        <v>8</v>
      </c>
      <c r="F60" s="164" t="s">
        <v>8</v>
      </c>
      <c r="G60" s="164" t="s">
        <v>8</v>
      </c>
      <c r="H60" s="164" t="s">
        <v>8</v>
      </c>
      <c r="I60" s="164" t="s">
        <v>8</v>
      </c>
      <c r="J60" s="164" t="s">
        <v>8</v>
      </c>
      <c r="K60" s="164" t="s">
        <v>8</v>
      </c>
      <c r="L60" s="164" t="s">
        <v>8</v>
      </c>
      <c r="M60" s="164" t="s">
        <v>8</v>
      </c>
      <c r="N60" s="164">
        <v>6.73</v>
      </c>
      <c r="O60" s="85"/>
      <c r="P60" s="85"/>
      <c r="Q60" s="85"/>
      <c r="R60" s="85"/>
      <c r="S60" s="85"/>
      <c r="T60" s="85"/>
      <c r="U60" s="85"/>
      <c r="V60" s="85"/>
      <c r="W60" s="85"/>
      <c r="X60" s="85"/>
      <c r="Y60" s="85"/>
      <c r="Z60" s="85"/>
      <c r="AA60" s="85"/>
      <c r="AB60" s="85"/>
      <c r="AC60" s="85"/>
    </row>
    <row r="61" spans="1:29" s="71" customFormat="1" ht="11.1" customHeight="1">
      <c r="A61" s="69">
        <f>IF(B61&lt;&gt;"",COUNTA($B$20:B61),"")</f>
        <v>41</v>
      </c>
      <c r="B61" s="78" t="s">
        <v>73</v>
      </c>
      <c r="C61" s="164">
        <v>783.84</v>
      </c>
      <c r="D61" s="164">
        <v>43.22</v>
      </c>
      <c r="E61" s="164">
        <v>38.049999999999997</v>
      </c>
      <c r="F61" s="164">
        <v>43.68</v>
      </c>
      <c r="G61" s="164">
        <v>2.06</v>
      </c>
      <c r="H61" s="164">
        <v>552.73</v>
      </c>
      <c r="I61" s="164">
        <v>40.380000000000003</v>
      </c>
      <c r="J61" s="164">
        <v>512.35</v>
      </c>
      <c r="K61" s="164">
        <v>15.98</v>
      </c>
      <c r="L61" s="164">
        <v>76.650000000000006</v>
      </c>
      <c r="M61" s="164">
        <v>9.69</v>
      </c>
      <c r="N61" s="164">
        <v>1.77</v>
      </c>
      <c r="O61" s="85"/>
      <c r="P61" s="85"/>
      <c r="Q61" s="85"/>
      <c r="R61" s="85"/>
      <c r="S61" s="85"/>
      <c r="T61" s="85"/>
      <c r="U61" s="85"/>
      <c r="V61" s="85"/>
      <c r="W61" s="85"/>
      <c r="X61" s="85"/>
      <c r="Y61" s="85"/>
      <c r="Z61" s="85"/>
      <c r="AA61" s="85"/>
      <c r="AB61" s="85"/>
      <c r="AC61" s="85"/>
    </row>
    <row r="62" spans="1:29" s="71" customFormat="1" ht="11.1" customHeight="1">
      <c r="A62" s="69">
        <f>IF(B62&lt;&gt;"",COUNTA($B$20:B62),"")</f>
        <v>42</v>
      </c>
      <c r="B62" s="78" t="s">
        <v>74</v>
      </c>
      <c r="C62" s="164">
        <v>675.61</v>
      </c>
      <c r="D62" s="164">
        <v>1.1499999999999999</v>
      </c>
      <c r="E62" s="164">
        <v>6.8</v>
      </c>
      <c r="F62" s="164">
        <v>7.29</v>
      </c>
      <c r="G62" s="164">
        <v>0.15</v>
      </c>
      <c r="H62" s="164">
        <v>151.43</v>
      </c>
      <c r="I62" s="164">
        <v>0.12</v>
      </c>
      <c r="J62" s="164">
        <v>151.30000000000001</v>
      </c>
      <c r="K62" s="164">
        <v>0.01</v>
      </c>
      <c r="L62" s="164">
        <v>7.07</v>
      </c>
      <c r="M62" s="164">
        <v>0.81</v>
      </c>
      <c r="N62" s="164">
        <v>500.91</v>
      </c>
      <c r="O62" s="85"/>
      <c r="P62" s="85"/>
      <c r="Q62" s="85"/>
      <c r="R62" s="85"/>
      <c r="S62" s="85"/>
      <c r="T62" s="85"/>
      <c r="U62" s="85"/>
      <c r="V62" s="85"/>
      <c r="W62" s="85"/>
      <c r="X62" s="85"/>
      <c r="Y62" s="85"/>
      <c r="Z62" s="85"/>
      <c r="AA62" s="85"/>
      <c r="AB62" s="85"/>
      <c r="AC62" s="85"/>
    </row>
    <row r="63" spans="1:29" s="71" customFormat="1" ht="19.149999999999999" customHeight="1">
      <c r="A63" s="70">
        <f>IF(B63&lt;&gt;"",COUNTA($B$20:B63),"")</f>
        <v>43</v>
      </c>
      <c r="B63" s="80" t="s">
        <v>75</v>
      </c>
      <c r="C63" s="165">
        <v>1309.42</v>
      </c>
      <c r="D63" s="165">
        <v>163.41</v>
      </c>
      <c r="E63" s="165">
        <v>114.91</v>
      </c>
      <c r="F63" s="165">
        <v>127.94</v>
      </c>
      <c r="G63" s="165">
        <v>18.579999999999998</v>
      </c>
      <c r="H63" s="165">
        <v>1155.21</v>
      </c>
      <c r="I63" s="165">
        <v>652.1</v>
      </c>
      <c r="J63" s="165">
        <v>503.11</v>
      </c>
      <c r="K63" s="165">
        <v>32.880000000000003</v>
      </c>
      <c r="L63" s="165">
        <v>155.88999999999999</v>
      </c>
      <c r="M63" s="165">
        <v>33.01</v>
      </c>
      <c r="N63" s="165">
        <v>-492.41</v>
      </c>
      <c r="O63" s="85"/>
      <c r="P63" s="85"/>
      <c r="Q63" s="85"/>
      <c r="R63" s="85"/>
      <c r="S63" s="85"/>
      <c r="T63" s="85"/>
      <c r="U63" s="85"/>
      <c r="V63" s="85"/>
      <c r="W63" s="85"/>
      <c r="X63" s="85"/>
      <c r="Y63" s="85"/>
      <c r="Z63" s="85"/>
      <c r="AA63" s="85"/>
      <c r="AB63" s="85"/>
      <c r="AC63" s="85"/>
    </row>
    <row r="64" spans="1:29" s="71" customFormat="1" ht="21.6" customHeight="1">
      <c r="A64" s="69">
        <f>IF(B64&lt;&gt;"",COUNTA($B$20:B64),"")</f>
        <v>44</v>
      </c>
      <c r="B64" s="79" t="s">
        <v>76</v>
      </c>
      <c r="C64" s="164">
        <v>846.96</v>
      </c>
      <c r="D64" s="164">
        <v>16.84</v>
      </c>
      <c r="E64" s="164">
        <v>11.49</v>
      </c>
      <c r="F64" s="164">
        <v>24.92</v>
      </c>
      <c r="G64" s="164">
        <v>55.63</v>
      </c>
      <c r="H64" s="164" t="s">
        <v>8</v>
      </c>
      <c r="I64" s="164" t="s">
        <v>8</v>
      </c>
      <c r="J64" s="164" t="s">
        <v>8</v>
      </c>
      <c r="K64" s="164">
        <v>0.01</v>
      </c>
      <c r="L64" s="164">
        <v>49.41</v>
      </c>
      <c r="M64" s="164">
        <v>688.66</v>
      </c>
      <c r="N64" s="164" t="s">
        <v>8</v>
      </c>
      <c r="O64" s="85"/>
      <c r="P64" s="85"/>
      <c r="Q64" s="85"/>
      <c r="R64" s="85"/>
      <c r="S64" s="85"/>
      <c r="T64" s="85"/>
      <c r="U64" s="85"/>
      <c r="V64" s="85"/>
      <c r="W64" s="85"/>
      <c r="X64" s="85"/>
      <c r="Y64" s="85"/>
      <c r="Z64" s="85"/>
      <c r="AA64" s="85"/>
      <c r="AB64" s="85"/>
      <c r="AC64" s="85"/>
    </row>
    <row r="65" spans="1:29" s="71" customFormat="1" ht="11.1" customHeight="1">
      <c r="A65" s="69">
        <f>IF(B65&lt;&gt;"",COUNTA($B$20:B65),"")</f>
        <v>45</v>
      </c>
      <c r="B65" s="78" t="s">
        <v>77</v>
      </c>
      <c r="C65" s="164">
        <v>141.4</v>
      </c>
      <c r="D65" s="164">
        <v>13.02</v>
      </c>
      <c r="E65" s="164">
        <v>2.54</v>
      </c>
      <c r="F65" s="164">
        <v>23.2</v>
      </c>
      <c r="G65" s="164">
        <v>55.5</v>
      </c>
      <c r="H65" s="164" t="s">
        <v>8</v>
      </c>
      <c r="I65" s="164" t="s">
        <v>8</v>
      </c>
      <c r="J65" s="164" t="s">
        <v>8</v>
      </c>
      <c r="K65" s="164" t="s">
        <v>8</v>
      </c>
      <c r="L65" s="164">
        <v>47.14</v>
      </c>
      <c r="M65" s="164" t="s">
        <v>8</v>
      </c>
      <c r="N65" s="164" t="s">
        <v>8</v>
      </c>
      <c r="O65" s="85"/>
      <c r="P65" s="85"/>
      <c r="Q65" s="85"/>
      <c r="R65" s="85"/>
      <c r="S65" s="85"/>
      <c r="T65" s="85"/>
      <c r="U65" s="85"/>
      <c r="V65" s="85"/>
      <c r="W65" s="85"/>
      <c r="X65" s="85"/>
      <c r="Y65" s="85"/>
      <c r="Z65" s="85"/>
      <c r="AA65" s="85"/>
      <c r="AB65" s="85"/>
      <c r="AC65" s="85"/>
    </row>
    <row r="66" spans="1:29" s="71" customFormat="1" ht="11.1" customHeight="1">
      <c r="A66" s="69">
        <f>IF(B66&lt;&gt;"",COUNTA($B$20:B66),"")</f>
        <v>46</v>
      </c>
      <c r="B66" s="78" t="s">
        <v>78</v>
      </c>
      <c r="C66" s="164" t="s">
        <v>8</v>
      </c>
      <c r="D66" s="164" t="s">
        <v>8</v>
      </c>
      <c r="E66" s="164" t="s">
        <v>8</v>
      </c>
      <c r="F66" s="164" t="s">
        <v>8</v>
      </c>
      <c r="G66" s="164" t="s">
        <v>8</v>
      </c>
      <c r="H66" s="164" t="s">
        <v>8</v>
      </c>
      <c r="I66" s="164" t="s">
        <v>8</v>
      </c>
      <c r="J66" s="164" t="s">
        <v>8</v>
      </c>
      <c r="K66" s="164" t="s">
        <v>8</v>
      </c>
      <c r="L66" s="164" t="s">
        <v>8</v>
      </c>
      <c r="M66" s="164" t="s">
        <v>8</v>
      </c>
      <c r="N66" s="164" t="s">
        <v>8</v>
      </c>
      <c r="O66" s="85"/>
      <c r="P66" s="85"/>
      <c r="Q66" s="85"/>
      <c r="R66" s="85"/>
      <c r="S66" s="85"/>
      <c r="T66" s="85"/>
      <c r="U66" s="85"/>
      <c r="V66" s="85"/>
      <c r="W66" s="85"/>
      <c r="X66" s="85"/>
      <c r="Y66" s="85"/>
      <c r="Z66" s="85"/>
      <c r="AA66" s="85"/>
      <c r="AB66" s="85"/>
      <c r="AC66" s="85"/>
    </row>
    <row r="67" spans="1:29" s="71" customFormat="1" ht="11.1" customHeight="1">
      <c r="A67" s="69">
        <f>IF(B67&lt;&gt;"",COUNTA($B$20:B67),"")</f>
        <v>47</v>
      </c>
      <c r="B67" s="78" t="s">
        <v>79</v>
      </c>
      <c r="C67" s="164">
        <v>29.11</v>
      </c>
      <c r="D67" s="164" t="s">
        <v>8</v>
      </c>
      <c r="E67" s="164">
        <v>0.13</v>
      </c>
      <c r="F67" s="164">
        <v>6.75</v>
      </c>
      <c r="G67" s="164">
        <v>3.36</v>
      </c>
      <c r="H67" s="164">
        <v>15</v>
      </c>
      <c r="I67" s="164">
        <v>7.0000000000000007E-2</v>
      </c>
      <c r="J67" s="164">
        <v>14.93</v>
      </c>
      <c r="K67" s="164">
        <v>0.08</v>
      </c>
      <c r="L67" s="164">
        <v>3.8</v>
      </c>
      <c r="M67" s="164" t="s">
        <v>8</v>
      </c>
      <c r="N67" s="164" t="s">
        <v>8</v>
      </c>
      <c r="O67" s="85"/>
      <c r="P67" s="85"/>
      <c r="Q67" s="85"/>
      <c r="R67" s="85"/>
      <c r="S67" s="85"/>
      <c r="T67" s="85"/>
      <c r="U67" s="85"/>
      <c r="V67" s="85"/>
      <c r="W67" s="85"/>
      <c r="X67" s="85"/>
      <c r="Y67" s="85"/>
      <c r="Z67" s="85"/>
      <c r="AA67" s="85"/>
      <c r="AB67" s="85"/>
      <c r="AC67" s="85"/>
    </row>
    <row r="68" spans="1:29" s="71" customFormat="1" ht="11.1" customHeight="1">
      <c r="A68" s="69">
        <f>IF(B68&lt;&gt;"",COUNTA($B$20:B68),"")</f>
        <v>48</v>
      </c>
      <c r="B68" s="78" t="s">
        <v>74</v>
      </c>
      <c r="C68" s="164">
        <v>5.6</v>
      </c>
      <c r="D68" s="164" t="s">
        <v>8</v>
      </c>
      <c r="E68" s="164" t="s">
        <v>8</v>
      </c>
      <c r="F68" s="164" t="s">
        <v>8</v>
      </c>
      <c r="G68" s="164">
        <v>5.6</v>
      </c>
      <c r="H68" s="164" t="s">
        <v>8</v>
      </c>
      <c r="I68" s="164" t="s">
        <v>8</v>
      </c>
      <c r="J68" s="164" t="s">
        <v>8</v>
      </c>
      <c r="K68" s="164" t="s">
        <v>8</v>
      </c>
      <c r="L68" s="164" t="s">
        <v>8</v>
      </c>
      <c r="M68" s="164" t="s">
        <v>8</v>
      </c>
      <c r="N68" s="164" t="s">
        <v>8</v>
      </c>
      <c r="O68" s="85"/>
      <c r="P68" s="85"/>
      <c r="Q68" s="85"/>
      <c r="R68" s="85"/>
      <c r="S68" s="85"/>
      <c r="T68" s="85"/>
      <c r="U68" s="85"/>
      <c r="V68" s="85"/>
      <c r="W68" s="85"/>
      <c r="X68" s="85"/>
      <c r="Y68" s="85"/>
      <c r="Z68" s="85"/>
      <c r="AA68" s="85"/>
      <c r="AB68" s="85"/>
      <c r="AC68" s="85"/>
    </row>
    <row r="69" spans="1:29" s="71" customFormat="1" ht="19.149999999999999" customHeight="1">
      <c r="A69" s="70">
        <f>IF(B69&lt;&gt;"",COUNTA($B$20:B69),"")</f>
        <v>49</v>
      </c>
      <c r="B69" s="80" t="s">
        <v>80</v>
      </c>
      <c r="C69" s="165">
        <v>870.47</v>
      </c>
      <c r="D69" s="165">
        <v>16.84</v>
      </c>
      <c r="E69" s="165">
        <v>11.62</v>
      </c>
      <c r="F69" s="165">
        <v>31.67</v>
      </c>
      <c r="G69" s="165">
        <v>53.39</v>
      </c>
      <c r="H69" s="165">
        <v>15</v>
      </c>
      <c r="I69" s="165">
        <v>7.0000000000000007E-2</v>
      </c>
      <c r="J69" s="165">
        <v>14.93</v>
      </c>
      <c r="K69" s="165">
        <v>0.09</v>
      </c>
      <c r="L69" s="165">
        <v>53.21</v>
      </c>
      <c r="M69" s="165">
        <v>688.66</v>
      </c>
      <c r="N69" s="165" t="s">
        <v>8</v>
      </c>
      <c r="O69" s="85"/>
      <c r="P69" s="85"/>
      <c r="Q69" s="85"/>
      <c r="R69" s="85"/>
      <c r="S69" s="85"/>
      <c r="T69" s="85"/>
      <c r="U69" s="85"/>
      <c r="V69" s="85"/>
      <c r="W69" s="85"/>
      <c r="X69" s="85"/>
      <c r="Y69" s="85"/>
      <c r="Z69" s="85"/>
      <c r="AA69" s="85"/>
      <c r="AB69" s="85"/>
      <c r="AC69" s="85"/>
    </row>
    <row r="70" spans="1:29" s="71" customFormat="1" ht="19.149999999999999" customHeight="1">
      <c r="A70" s="70">
        <f>IF(B70&lt;&gt;"",COUNTA($B$20:B70),"")</f>
        <v>50</v>
      </c>
      <c r="B70" s="80" t="s">
        <v>81</v>
      </c>
      <c r="C70" s="165">
        <v>2179.89</v>
      </c>
      <c r="D70" s="165">
        <v>180.25</v>
      </c>
      <c r="E70" s="165">
        <v>126.52</v>
      </c>
      <c r="F70" s="165">
        <v>159.61000000000001</v>
      </c>
      <c r="G70" s="165">
        <v>71.97</v>
      </c>
      <c r="H70" s="165">
        <v>1170.21</v>
      </c>
      <c r="I70" s="165">
        <v>652.16999999999996</v>
      </c>
      <c r="J70" s="165">
        <v>518.04</v>
      </c>
      <c r="K70" s="165">
        <v>32.96</v>
      </c>
      <c r="L70" s="165">
        <v>209.1</v>
      </c>
      <c r="M70" s="165">
        <v>721.67</v>
      </c>
      <c r="N70" s="165">
        <v>-492.41</v>
      </c>
      <c r="O70" s="85"/>
      <c r="P70" s="85"/>
      <c r="Q70" s="85"/>
      <c r="R70" s="85"/>
      <c r="S70" s="85"/>
      <c r="T70" s="85"/>
      <c r="U70" s="85"/>
      <c r="V70" s="85"/>
      <c r="W70" s="85"/>
      <c r="X70" s="85"/>
      <c r="Y70" s="85"/>
      <c r="Z70" s="85"/>
      <c r="AA70" s="85"/>
      <c r="AB70" s="85"/>
      <c r="AC70" s="85"/>
    </row>
    <row r="71" spans="1:29" s="71" customFormat="1" ht="11.1" customHeight="1">
      <c r="A71" s="69">
        <f>IF(B71&lt;&gt;"",COUNTA($B$20:B71),"")</f>
        <v>51</v>
      </c>
      <c r="B71" s="78" t="s">
        <v>82</v>
      </c>
      <c r="C71" s="164" t="s">
        <v>8</v>
      </c>
      <c r="D71" s="164" t="s">
        <v>8</v>
      </c>
      <c r="E71" s="164" t="s">
        <v>8</v>
      </c>
      <c r="F71" s="164" t="s">
        <v>8</v>
      </c>
      <c r="G71" s="164" t="s">
        <v>8</v>
      </c>
      <c r="H71" s="164" t="s">
        <v>8</v>
      </c>
      <c r="I71" s="164" t="s">
        <v>8</v>
      </c>
      <c r="J71" s="164" t="s">
        <v>8</v>
      </c>
      <c r="K71" s="164" t="s">
        <v>8</v>
      </c>
      <c r="L71" s="164" t="s">
        <v>8</v>
      </c>
      <c r="M71" s="164" t="s">
        <v>8</v>
      </c>
      <c r="N71" s="164" t="s">
        <v>8</v>
      </c>
      <c r="O71" s="85"/>
      <c r="P71" s="85"/>
      <c r="Q71" s="85"/>
      <c r="R71" s="85"/>
      <c r="S71" s="85"/>
      <c r="T71" s="85"/>
      <c r="U71" s="85"/>
      <c r="V71" s="85"/>
      <c r="W71" s="85"/>
      <c r="X71" s="85"/>
      <c r="Y71" s="85"/>
      <c r="Z71" s="85"/>
      <c r="AA71" s="85"/>
      <c r="AB71" s="85"/>
      <c r="AC71" s="85"/>
    </row>
    <row r="72" spans="1:29" s="71" customFormat="1" ht="11.1" customHeight="1">
      <c r="A72" s="69">
        <f>IF(B72&lt;&gt;"",COUNTA($B$20:B72),"")</f>
        <v>52</v>
      </c>
      <c r="B72" s="78" t="s">
        <v>83</v>
      </c>
      <c r="C72" s="164" t="s">
        <v>8</v>
      </c>
      <c r="D72" s="164" t="s">
        <v>8</v>
      </c>
      <c r="E72" s="164" t="s">
        <v>8</v>
      </c>
      <c r="F72" s="164" t="s">
        <v>8</v>
      </c>
      <c r="G72" s="164" t="s">
        <v>8</v>
      </c>
      <c r="H72" s="164" t="s">
        <v>8</v>
      </c>
      <c r="I72" s="164" t="s">
        <v>8</v>
      </c>
      <c r="J72" s="164" t="s">
        <v>8</v>
      </c>
      <c r="K72" s="164" t="s">
        <v>8</v>
      </c>
      <c r="L72" s="164" t="s">
        <v>8</v>
      </c>
      <c r="M72" s="164" t="s">
        <v>8</v>
      </c>
      <c r="N72" s="164" t="s">
        <v>8</v>
      </c>
      <c r="O72" s="85"/>
      <c r="P72" s="85"/>
      <c r="Q72" s="85"/>
      <c r="R72" s="85"/>
      <c r="S72" s="85"/>
      <c r="T72" s="85"/>
      <c r="U72" s="85"/>
      <c r="V72" s="85"/>
      <c r="W72" s="85"/>
      <c r="X72" s="85"/>
      <c r="Y72" s="85"/>
      <c r="Z72" s="85"/>
      <c r="AA72" s="85"/>
      <c r="AB72" s="85"/>
      <c r="AC72" s="85"/>
    </row>
    <row r="73" spans="1:29" s="71" customFormat="1" ht="11.1" customHeight="1">
      <c r="A73" s="69">
        <f>IF(B73&lt;&gt;"",COUNTA($B$20:B73),"")</f>
        <v>53</v>
      </c>
      <c r="B73" s="78" t="s">
        <v>99</v>
      </c>
      <c r="C73" s="164" t="s">
        <v>8</v>
      </c>
      <c r="D73" s="164" t="s">
        <v>8</v>
      </c>
      <c r="E73" s="164" t="s">
        <v>8</v>
      </c>
      <c r="F73" s="164" t="s">
        <v>8</v>
      </c>
      <c r="G73" s="164" t="s">
        <v>8</v>
      </c>
      <c r="H73" s="164" t="s">
        <v>8</v>
      </c>
      <c r="I73" s="164" t="s">
        <v>8</v>
      </c>
      <c r="J73" s="164" t="s">
        <v>8</v>
      </c>
      <c r="K73" s="164" t="s">
        <v>8</v>
      </c>
      <c r="L73" s="164" t="s">
        <v>8</v>
      </c>
      <c r="M73" s="164" t="s">
        <v>8</v>
      </c>
      <c r="N73" s="164" t="s">
        <v>8</v>
      </c>
      <c r="O73" s="85"/>
      <c r="P73" s="85"/>
      <c r="Q73" s="85"/>
      <c r="R73" s="85"/>
      <c r="S73" s="85"/>
      <c r="T73" s="85"/>
      <c r="U73" s="85"/>
      <c r="V73" s="85"/>
      <c r="W73" s="85"/>
      <c r="X73" s="85"/>
      <c r="Y73" s="85"/>
      <c r="Z73" s="85"/>
      <c r="AA73" s="85"/>
      <c r="AB73" s="85"/>
      <c r="AC73" s="85"/>
    </row>
    <row r="74" spans="1:29" s="71" customFormat="1" ht="11.1" customHeight="1">
      <c r="A74" s="69">
        <f>IF(B74&lt;&gt;"",COUNTA($B$20:B74),"")</f>
        <v>54</v>
      </c>
      <c r="B74" s="78" t="s">
        <v>100</v>
      </c>
      <c r="C74" s="164" t="s">
        <v>8</v>
      </c>
      <c r="D74" s="164" t="s">
        <v>8</v>
      </c>
      <c r="E74" s="164" t="s">
        <v>8</v>
      </c>
      <c r="F74" s="164" t="s">
        <v>8</v>
      </c>
      <c r="G74" s="164" t="s">
        <v>8</v>
      </c>
      <c r="H74" s="164" t="s">
        <v>8</v>
      </c>
      <c r="I74" s="164" t="s">
        <v>8</v>
      </c>
      <c r="J74" s="164" t="s">
        <v>8</v>
      </c>
      <c r="K74" s="164" t="s">
        <v>8</v>
      </c>
      <c r="L74" s="164" t="s">
        <v>8</v>
      </c>
      <c r="M74" s="164" t="s">
        <v>8</v>
      </c>
      <c r="N74" s="164" t="s">
        <v>8</v>
      </c>
      <c r="O74" s="85"/>
      <c r="P74" s="85"/>
      <c r="Q74" s="85"/>
      <c r="R74" s="85"/>
      <c r="S74" s="85"/>
      <c r="T74" s="85"/>
      <c r="U74" s="85"/>
      <c r="V74" s="85"/>
      <c r="W74" s="85"/>
      <c r="X74" s="85"/>
      <c r="Y74" s="85"/>
      <c r="Z74" s="85"/>
      <c r="AA74" s="85"/>
      <c r="AB74" s="85"/>
      <c r="AC74" s="85"/>
    </row>
    <row r="75" spans="1:29" s="71" customFormat="1" ht="11.1" customHeight="1">
      <c r="A75" s="69">
        <f>IF(B75&lt;&gt;"",COUNTA($B$20:B75),"")</f>
        <v>55</v>
      </c>
      <c r="B75" s="78" t="s">
        <v>27</v>
      </c>
      <c r="C75" s="164">
        <v>196.74</v>
      </c>
      <c r="D75" s="164" t="s">
        <v>8</v>
      </c>
      <c r="E75" s="164" t="s">
        <v>8</v>
      </c>
      <c r="F75" s="164" t="s">
        <v>8</v>
      </c>
      <c r="G75" s="164" t="s">
        <v>8</v>
      </c>
      <c r="H75" s="164" t="s">
        <v>8</v>
      </c>
      <c r="I75" s="164" t="s">
        <v>8</v>
      </c>
      <c r="J75" s="164" t="s">
        <v>8</v>
      </c>
      <c r="K75" s="164" t="s">
        <v>8</v>
      </c>
      <c r="L75" s="164" t="s">
        <v>8</v>
      </c>
      <c r="M75" s="164" t="s">
        <v>8</v>
      </c>
      <c r="N75" s="164">
        <v>196.74</v>
      </c>
      <c r="O75" s="85"/>
      <c r="P75" s="85"/>
      <c r="Q75" s="85"/>
      <c r="R75" s="85"/>
      <c r="S75" s="85"/>
      <c r="T75" s="85"/>
      <c r="U75" s="85"/>
      <c r="V75" s="85"/>
      <c r="W75" s="85"/>
      <c r="X75" s="85"/>
      <c r="Y75" s="85"/>
      <c r="Z75" s="85"/>
      <c r="AA75" s="85"/>
      <c r="AB75" s="85"/>
      <c r="AC75" s="85"/>
    </row>
    <row r="76" spans="1:29" s="71" customFormat="1" ht="21.6" customHeight="1">
      <c r="A76" s="69">
        <f>IF(B76&lt;&gt;"",COUNTA($B$20:B76),"")</f>
        <v>56</v>
      </c>
      <c r="B76" s="79" t="s">
        <v>84</v>
      </c>
      <c r="C76" s="164">
        <v>175.99</v>
      </c>
      <c r="D76" s="164" t="s">
        <v>8</v>
      </c>
      <c r="E76" s="164" t="s">
        <v>8</v>
      </c>
      <c r="F76" s="164" t="s">
        <v>8</v>
      </c>
      <c r="G76" s="164" t="s">
        <v>8</v>
      </c>
      <c r="H76" s="164" t="s">
        <v>8</v>
      </c>
      <c r="I76" s="164" t="s">
        <v>8</v>
      </c>
      <c r="J76" s="164" t="s">
        <v>8</v>
      </c>
      <c r="K76" s="164" t="s">
        <v>8</v>
      </c>
      <c r="L76" s="164" t="s">
        <v>8</v>
      </c>
      <c r="M76" s="164" t="s">
        <v>8</v>
      </c>
      <c r="N76" s="164">
        <v>175.99</v>
      </c>
      <c r="O76" s="85"/>
      <c r="P76" s="85"/>
      <c r="Q76" s="85"/>
      <c r="R76" s="85"/>
      <c r="S76" s="85"/>
      <c r="T76" s="85"/>
      <c r="U76" s="85"/>
      <c r="V76" s="85"/>
      <c r="W76" s="85"/>
      <c r="X76" s="85"/>
      <c r="Y76" s="85"/>
      <c r="Z76" s="85"/>
      <c r="AA76" s="85"/>
      <c r="AB76" s="85"/>
      <c r="AC76" s="85"/>
    </row>
    <row r="77" spans="1:29" s="71" customFormat="1" ht="21.6" customHeight="1">
      <c r="A77" s="69">
        <f>IF(B77&lt;&gt;"",COUNTA($B$20:B77),"")</f>
        <v>57</v>
      </c>
      <c r="B77" s="79" t="s">
        <v>85</v>
      </c>
      <c r="C77" s="164">
        <v>646</v>
      </c>
      <c r="D77" s="164">
        <v>0.32</v>
      </c>
      <c r="E77" s="164">
        <v>19.399999999999999</v>
      </c>
      <c r="F77" s="164">
        <v>12.65</v>
      </c>
      <c r="G77" s="164">
        <v>2.86</v>
      </c>
      <c r="H77" s="164">
        <v>587.19000000000005</v>
      </c>
      <c r="I77" s="164">
        <v>295.11</v>
      </c>
      <c r="J77" s="164">
        <v>292.08</v>
      </c>
      <c r="K77" s="164">
        <v>1.84</v>
      </c>
      <c r="L77" s="164">
        <v>14.01</v>
      </c>
      <c r="M77" s="164">
        <v>7.73</v>
      </c>
      <c r="N77" s="164" t="s">
        <v>8</v>
      </c>
      <c r="O77" s="85"/>
      <c r="P77" s="85"/>
      <c r="Q77" s="85"/>
      <c r="R77" s="85"/>
      <c r="S77" s="85"/>
      <c r="T77" s="85"/>
      <c r="U77" s="85"/>
      <c r="V77" s="85"/>
      <c r="W77" s="85"/>
      <c r="X77" s="85"/>
      <c r="Y77" s="85"/>
      <c r="Z77" s="85"/>
      <c r="AA77" s="85"/>
      <c r="AB77" s="85"/>
      <c r="AC77" s="85"/>
    </row>
    <row r="78" spans="1:29" s="71" customFormat="1" ht="21.6" customHeight="1">
      <c r="A78" s="69">
        <f>IF(B78&lt;&gt;"",COUNTA($B$20:B78),"")</f>
        <v>58</v>
      </c>
      <c r="B78" s="79" t="s">
        <v>86</v>
      </c>
      <c r="C78" s="164">
        <v>69.64</v>
      </c>
      <c r="D78" s="164">
        <v>1</v>
      </c>
      <c r="E78" s="164" t="s">
        <v>8</v>
      </c>
      <c r="F78" s="164">
        <v>7.0000000000000007E-2</v>
      </c>
      <c r="G78" s="164">
        <v>0.03</v>
      </c>
      <c r="H78" s="164">
        <v>67.569999999999993</v>
      </c>
      <c r="I78" s="164">
        <v>66.89</v>
      </c>
      <c r="J78" s="164">
        <v>0.69</v>
      </c>
      <c r="K78" s="164">
        <v>0.48</v>
      </c>
      <c r="L78" s="164" t="s">
        <v>8</v>
      </c>
      <c r="M78" s="164">
        <v>0.49</v>
      </c>
      <c r="N78" s="164" t="s">
        <v>8</v>
      </c>
      <c r="O78" s="85"/>
      <c r="P78" s="85"/>
      <c r="Q78" s="85"/>
      <c r="R78" s="85"/>
      <c r="S78" s="85"/>
      <c r="T78" s="85"/>
      <c r="U78" s="85"/>
      <c r="V78" s="85"/>
      <c r="W78" s="85"/>
      <c r="X78" s="85"/>
      <c r="Y78" s="85"/>
      <c r="Z78" s="85"/>
      <c r="AA78" s="85"/>
      <c r="AB78" s="85"/>
      <c r="AC78" s="85"/>
    </row>
    <row r="79" spans="1:29" s="71" customFormat="1" ht="11.1" customHeight="1">
      <c r="A79" s="69">
        <f>IF(B79&lt;&gt;"",COUNTA($B$20:B79),"")</f>
        <v>59</v>
      </c>
      <c r="B79" s="78" t="s">
        <v>87</v>
      </c>
      <c r="C79" s="164">
        <v>59.52</v>
      </c>
      <c r="D79" s="164">
        <v>0.04</v>
      </c>
      <c r="E79" s="164">
        <v>28.86</v>
      </c>
      <c r="F79" s="164">
        <v>1.44</v>
      </c>
      <c r="G79" s="164">
        <v>5.04</v>
      </c>
      <c r="H79" s="164">
        <v>0.01</v>
      </c>
      <c r="I79" s="164">
        <v>0.01</v>
      </c>
      <c r="J79" s="164" t="s">
        <v>8</v>
      </c>
      <c r="K79" s="164">
        <v>1.46</v>
      </c>
      <c r="L79" s="164">
        <v>21.8</v>
      </c>
      <c r="M79" s="164">
        <v>0.86</v>
      </c>
      <c r="N79" s="164" t="s">
        <v>8</v>
      </c>
      <c r="O79" s="85"/>
      <c r="P79" s="85"/>
      <c r="Q79" s="85"/>
      <c r="R79" s="85"/>
      <c r="S79" s="85"/>
      <c r="T79" s="85"/>
      <c r="U79" s="85"/>
      <c r="V79" s="85"/>
      <c r="W79" s="85"/>
      <c r="X79" s="85"/>
      <c r="Y79" s="85"/>
      <c r="Z79" s="85"/>
      <c r="AA79" s="85"/>
      <c r="AB79" s="85"/>
      <c r="AC79" s="85"/>
    </row>
    <row r="80" spans="1:29" s="71" customFormat="1" ht="11.1" customHeight="1">
      <c r="A80" s="69">
        <f>IF(B80&lt;&gt;"",COUNTA($B$20:B80),"")</f>
        <v>60</v>
      </c>
      <c r="B80" s="78" t="s">
        <v>88</v>
      </c>
      <c r="C80" s="164">
        <v>950.27</v>
      </c>
      <c r="D80" s="164">
        <v>29.48</v>
      </c>
      <c r="E80" s="164">
        <v>55.75</v>
      </c>
      <c r="F80" s="164">
        <v>8.39</v>
      </c>
      <c r="G80" s="164">
        <v>0.26</v>
      </c>
      <c r="H80" s="164">
        <v>344.86</v>
      </c>
      <c r="I80" s="164">
        <v>183.52</v>
      </c>
      <c r="J80" s="164">
        <v>161.34</v>
      </c>
      <c r="K80" s="164">
        <v>0.45</v>
      </c>
      <c r="L80" s="164">
        <v>8.6300000000000008</v>
      </c>
      <c r="M80" s="164">
        <v>1.52</v>
      </c>
      <c r="N80" s="164">
        <v>500.94</v>
      </c>
      <c r="O80" s="85"/>
      <c r="P80" s="85"/>
      <c r="Q80" s="85"/>
      <c r="R80" s="85"/>
      <c r="S80" s="85"/>
      <c r="T80" s="85"/>
      <c r="U80" s="85"/>
      <c r="V80" s="85"/>
      <c r="W80" s="85"/>
      <c r="X80" s="85"/>
      <c r="Y80" s="85"/>
      <c r="Z80" s="85"/>
      <c r="AA80" s="85"/>
      <c r="AB80" s="85"/>
      <c r="AC80" s="85"/>
    </row>
    <row r="81" spans="1:29" s="71" customFormat="1" ht="11.1" customHeight="1">
      <c r="A81" s="69">
        <f>IF(B81&lt;&gt;"",COUNTA($B$20:B81),"")</f>
        <v>61</v>
      </c>
      <c r="B81" s="78" t="s">
        <v>74</v>
      </c>
      <c r="C81" s="164">
        <v>675.61</v>
      </c>
      <c r="D81" s="164">
        <v>1.1499999999999999</v>
      </c>
      <c r="E81" s="164">
        <v>6.8</v>
      </c>
      <c r="F81" s="164">
        <v>7.29</v>
      </c>
      <c r="G81" s="164">
        <v>0.15</v>
      </c>
      <c r="H81" s="164">
        <v>151.43</v>
      </c>
      <c r="I81" s="164">
        <v>0.12</v>
      </c>
      <c r="J81" s="164">
        <v>151.30000000000001</v>
      </c>
      <c r="K81" s="164">
        <v>0.01</v>
      </c>
      <c r="L81" s="164">
        <v>7.07</v>
      </c>
      <c r="M81" s="164">
        <v>0.81</v>
      </c>
      <c r="N81" s="164">
        <v>500.91</v>
      </c>
      <c r="O81" s="85"/>
      <c r="P81" s="85"/>
      <c r="Q81" s="85"/>
      <c r="R81" s="85"/>
      <c r="S81" s="85"/>
      <c r="T81" s="85"/>
      <c r="U81" s="85"/>
      <c r="V81" s="85"/>
      <c r="W81" s="85"/>
      <c r="X81" s="85"/>
      <c r="Y81" s="85"/>
      <c r="Z81" s="85"/>
      <c r="AA81" s="85"/>
      <c r="AB81" s="85"/>
      <c r="AC81" s="85"/>
    </row>
    <row r="82" spans="1:29" s="71" customFormat="1" ht="19.149999999999999" customHeight="1">
      <c r="A82" s="70">
        <f>IF(B82&lt;&gt;"",COUNTA($B$20:B82),"")</f>
        <v>62</v>
      </c>
      <c r="B82" s="80" t="s">
        <v>89</v>
      </c>
      <c r="C82" s="165">
        <v>1422.54</v>
      </c>
      <c r="D82" s="165">
        <v>29.69</v>
      </c>
      <c r="E82" s="165">
        <v>97.21</v>
      </c>
      <c r="F82" s="165">
        <v>15.26</v>
      </c>
      <c r="G82" s="165">
        <v>8.0299999999999994</v>
      </c>
      <c r="H82" s="165">
        <v>848.21</v>
      </c>
      <c r="I82" s="165">
        <v>545.41</v>
      </c>
      <c r="J82" s="165">
        <v>302.8</v>
      </c>
      <c r="K82" s="165">
        <v>4.22</v>
      </c>
      <c r="L82" s="165">
        <v>37.369999999999997</v>
      </c>
      <c r="M82" s="165">
        <v>9.8000000000000007</v>
      </c>
      <c r="N82" s="165">
        <v>372.75</v>
      </c>
      <c r="O82" s="85"/>
      <c r="P82" s="85"/>
      <c r="Q82" s="85"/>
      <c r="R82" s="85"/>
      <c r="S82" s="85"/>
      <c r="T82" s="85"/>
      <c r="U82" s="85"/>
      <c r="V82" s="85"/>
      <c r="W82" s="85"/>
      <c r="X82" s="85"/>
      <c r="Y82" s="85"/>
      <c r="Z82" s="85"/>
      <c r="AA82" s="85"/>
      <c r="AB82" s="85"/>
      <c r="AC82" s="85"/>
    </row>
    <row r="83" spans="1:29" s="87" customFormat="1" ht="11.1" customHeight="1">
      <c r="A83" s="69">
        <f>IF(B83&lt;&gt;"",COUNTA($B$20:B83),"")</f>
        <v>63</v>
      </c>
      <c r="B83" s="78" t="s">
        <v>90</v>
      </c>
      <c r="C83" s="164">
        <v>364.87</v>
      </c>
      <c r="D83" s="164">
        <v>7.57</v>
      </c>
      <c r="E83" s="164">
        <v>7.24</v>
      </c>
      <c r="F83" s="164">
        <v>22.62</v>
      </c>
      <c r="G83" s="164">
        <v>32.15</v>
      </c>
      <c r="H83" s="164">
        <v>14.92</v>
      </c>
      <c r="I83" s="164">
        <v>0.06</v>
      </c>
      <c r="J83" s="164">
        <v>14.85</v>
      </c>
      <c r="K83" s="164">
        <v>7.0000000000000007E-2</v>
      </c>
      <c r="L83" s="164">
        <v>11.88</v>
      </c>
      <c r="M83" s="164">
        <v>209.12</v>
      </c>
      <c r="N83" s="164">
        <v>59.31</v>
      </c>
      <c r="O83" s="86"/>
      <c r="P83" s="86"/>
      <c r="Q83" s="86"/>
      <c r="R83" s="86"/>
      <c r="S83" s="86"/>
      <c r="T83" s="86"/>
      <c r="U83" s="86"/>
      <c r="V83" s="86"/>
      <c r="W83" s="86"/>
      <c r="X83" s="86"/>
      <c r="Y83" s="86"/>
      <c r="Z83" s="86"/>
      <c r="AA83" s="86"/>
      <c r="AB83" s="86"/>
      <c r="AC83" s="86"/>
    </row>
    <row r="84" spans="1:29" s="87" customFormat="1" ht="11.1" customHeight="1">
      <c r="A84" s="69">
        <f>IF(B84&lt;&gt;"",COUNTA($B$20:B84),"")</f>
        <v>64</v>
      </c>
      <c r="B84" s="78" t="s">
        <v>91</v>
      </c>
      <c r="C84" s="164" t="s">
        <v>8</v>
      </c>
      <c r="D84" s="164" t="s">
        <v>8</v>
      </c>
      <c r="E84" s="164" t="s">
        <v>8</v>
      </c>
      <c r="F84" s="164" t="s">
        <v>8</v>
      </c>
      <c r="G84" s="164" t="s">
        <v>8</v>
      </c>
      <c r="H84" s="164" t="s">
        <v>8</v>
      </c>
      <c r="I84" s="164" t="s">
        <v>8</v>
      </c>
      <c r="J84" s="164" t="s">
        <v>8</v>
      </c>
      <c r="K84" s="164" t="s">
        <v>8</v>
      </c>
      <c r="L84" s="164" t="s">
        <v>8</v>
      </c>
      <c r="M84" s="164" t="s">
        <v>8</v>
      </c>
      <c r="N84" s="164" t="s">
        <v>8</v>
      </c>
      <c r="O84" s="86"/>
      <c r="P84" s="86"/>
      <c r="Q84" s="86"/>
      <c r="R84" s="86"/>
      <c r="S84" s="86"/>
      <c r="T84" s="86"/>
      <c r="U84" s="86"/>
      <c r="V84" s="86"/>
      <c r="W84" s="86"/>
      <c r="X84" s="86"/>
      <c r="Y84" s="86"/>
      <c r="Z84" s="86"/>
      <c r="AA84" s="86"/>
      <c r="AB84" s="86"/>
      <c r="AC84" s="86"/>
    </row>
    <row r="85" spans="1:29" s="87" customFormat="1" ht="11.1" customHeight="1">
      <c r="A85" s="69">
        <f>IF(B85&lt;&gt;"",COUNTA($B$20:B85),"")</f>
        <v>65</v>
      </c>
      <c r="B85" s="78" t="s">
        <v>92</v>
      </c>
      <c r="C85" s="164">
        <v>419.94</v>
      </c>
      <c r="D85" s="164">
        <v>3.28</v>
      </c>
      <c r="E85" s="164">
        <v>0.08</v>
      </c>
      <c r="F85" s="164" t="s">
        <v>8</v>
      </c>
      <c r="G85" s="164">
        <v>5.6</v>
      </c>
      <c r="H85" s="164" t="s">
        <v>8</v>
      </c>
      <c r="I85" s="164" t="s">
        <v>8</v>
      </c>
      <c r="J85" s="164" t="s">
        <v>8</v>
      </c>
      <c r="K85" s="164" t="s">
        <v>8</v>
      </c>
      <c r="L85" s="164">
        <v>0.49</v>
      </c>
      <c r="M85" s="164">
        <v>410.5</v>
      </c>
      <c r="N85" s="164" t="s">
        <v>8</v>
      </c>
      <c r="O85" s="86"/>
      <c r="P85" s="86"/>
      <c r="Q85" s="86"/>
      <c r="R85" s="86"/>
      <c r="S85" s="86"/>
      <c r="T85" s="86"/>
      <c r="U85" s="86"/>
      <c r="V85" s="86"/>
      <c r="W85" s="86"/>
      <c r="X85" s="86"/>
      <c r="Y85" s="86"/>
      <c r="Z85" s="86"/>
      <c r="AA85" s="86"/>
      <c r="AB85" s="86"/>
      <c r="AC85" s="86"/>
    </row>
    <row r="86" spans="1:29" s="87" customFormat="1" ht="11.1" customHeight="1">
      <c r="A86" s="69">
        <f>IF(B86&lt;&gt;"",COUNTA($B$20:B86),"")</f>
        <v>66</v>
      </c>
      <c r="B86" s="78" t="s">
        <v>74</v>
      </c>
      <c r="C86" s="164">
        <v>5.6</v>
      </c>
      <c r="D86" s="164" t="s">
        <v>8</v>
      </c>
      <c r="E86" s="164" t="s">
        <v>8</v>
      </c>
      <c r="F86" s="164" t="s">
        <v>8</v>
      </c>
      <c r="G86" s="164">
        <v>5.6</v>
      </c>
      <c r="H86" s="164" t="s">
        <v>8</v>
      </c>
      <c r="I86" s="164" t="s">
        <v>8</v>
      </c>
      <c r="J86" s="164" t="s">
        <v>8</v>
      </c>
      <c r="K86" s="164" t="s">
        <v>8</v>
      </c>
      <c r="L86" s="164" t="s">
        <v>8</v>
      </c>
      <c r="M86" s="164" t="s">
        <v>8</v>
      </c>
      <c r="N86" s="164" t="s">
        <v>8</v>
      </c>
      <c r="O86" s="86"/>
      <c r="P86" s="86"/>
      <c r="Q86" s="86"/>
      <c r="R86" s="86"/>
      <c r="S86" s="86"/>
      <c r="T86" s="86"/>
      <c r="U86" s="86"/>
      <c r="V86" s="86"/>
      <c r="W86" s="86"/>
      <c r="X86" s="86"/>
      <c r="Y86" s="86"/>
      <c r="Z86" s="86"/>
      <c r="AA86" s="86"/>
      <c r="AB86" s="86"/>
      <c r="AC86" s="86"/>
    </row>
    <row r="87" spans="1:29" s="71" customFormat="1" ht="19.149999999999999" customHeight="1">
      <c r="A87" s="70">
        <f>IF(B87&lt;&gt;"",COUNTA($B$20:B87),"")</f>
        <v>67</v>
      </c>
      <c r="B87" s="80" t="s">
        <v>93</v>
      </c>
      <c r="C87" s="165">
        <v>779.22</v>
      </c>
      <c r="D87" s="165">
        <v>10.85</v>
      </c>
      <c r="E87" s="165">
        <v>7.31</v>
      </c>
      <c r="F87" s="165">
        <v>22.62</v>
      </c>
      <c r="G87" s="165">
        <v>32.15</v>
      </c>
      <c r="H87" s="165">
        <v>14.92</v>
      </c>
      <c r="I87" s="165">
        <v>0.06</v>
      </c>
      <c r="J87" s="165">
        <v>14.85</v>
      </c>
      <c r="K87" s="165">
        <v>7.0000000000000007E-2</v>
      </c>
      <c r="L87" s="165">
        <v>12.36</v>
      </c>
      <c r="M87" s="165">
        <v>619.62</v>
      </c>
      <c r="N87" s="165">
        <v>59.31</v>
      </c>
      <c r="O87" s="85"/>
      <c r="P87" s="85"/>
      <c r="Q87" s="85"/>
      <c r="R87" s="85"/>
      <c r="S87" s="85"/>
      <c r="T87" s="85"/>
      <c r="U87" s="85"/>
      <c r="V87" s="85"/>
      <c r="W87" s="85"/>
      <c r="X87" s="85"/>
      <c r="Y87" s="85"/>
      <c r="Z87" s="85"/>
      <c r="AA87" s="85"/>
      <c r="AB87" s="85"/>
      <c r="AC87" s="85"/>
    </row>
    <row r="88" spans="1:29" s="71" customFormat="1" ht="19.149999999999999" customHeight="1">
      <c r="A88" s="70">
        <f>IF(B88&lt;&gt;"",COUNTA($B$20:B88),"")</f>
        <v>68</v>
      </c>
      <c r="B88" s="80" t="s">
        <v>94</v>
      </c>
      <c r="C88" s="165">
        <v>2201.7600000000002</v>
      </c>
      <c r="D88" s="165">
        <v>40.549999999999997</v>
      </c>
      <c r="E88" s="165">
        <v>104.52</v>
      </c>
      <c r="F88" s="165">
        <v>37.89</v>
      </c>
      <c r="G88" s="165">
        <v>40.18</v>
      </c>
      <c r="H88" s="165">
        <v>863.13</v>
      </c>
      <c r="I88" s="165">
        <v>545.47</v>
      </c>
      <c r="J88" s="165">
        <v>317.66000000000003</v>
      </c>
      <c r="K88" s="165">
        <v>4.29</v>
      </c>
      <c r="L88" s="165">
        <v>49.73</v>
      </c>
      <c r="M88" s="165">
        <v>629.41</v>
      </c>
      <c r="N88" s="165">
        <v>432.06</v>
      </c>
      <c r="O88" s="85"/>
      <c r="P88" s="85"/>
      <c r="Q88" s="85"/>
      <c r="R88" s="85"/>
      <c r="S88" s="85"/>
      <c r="T88" s="85"/>
      <c r="U88" s="85"/>
      <c r="V88" s="85"/>
      <c r="W88" s="85"/>
      <c r="X88" s="85"/>
      <c r="Y88" s="85"/>
      <c r="Z88" s="85"/>
      <c r="AA88" s="85"/>
      <c r="AB88" s="85"/>
      <c r="AC88" s="85"/>
    </row>
    <row r="89" spans="1:29" s="71" customFormat="1" ht="19.149999999999999" customHeight="1">
      <c r="A89" s="70">
        <f>IF(B89&lt;&gt;"",COUNTA($B$20:B89),"")</f>
        <v>69</v>
      </c>
      <c r="B89" s="80" t="s">
        <v>95</v>
      </c>
      <c r="C89" s="165">
        <v>21.87</v>
      </c>
      <c r="D89" s="165">
        <v>-139.69999999999999</v>
      </c>
      <c r="E89" s="165">
        <v>-22</v>
      </c>
      <c r="F89" s="165">
        <v>-121.72</v>
      </c>
      <c r="G89" s="165">
        <v>-31.79</v>
      </c>
      <c r="H89" s="165">
        <v>-307.08999999999997</v>
      </c>
      <c r="I89" s="165">
        <v>-106.7</v>
      </c>
      <c r="J89" s="165">
        <v>-200.38</v>
      </c>
      <c r="K89" s="165">
        <v>-28.67</v>
      </c>
      <c r="L89" s="165">
        <v>-159.37</v>
      </c>
      <c r="M89" s="165">
        <v>-92.26</v>
      </c>
      <c r="N89" s="165">
        <v>924.48</v>
      </c>
      <c r="O89" s="85"/>
      <c r="P89" s="85"/>
      <c r="Q89" s="85"/>
      <c r="R89" s="85"/>
      <c r="S89" s="85"/>
      <c r="T89" s="85"/>
      <c r="U89" s="85"/>
      <c r="V89" s="85"/>
      <c r="W89" s="85"/>
      <c r="X89" s="85"/>
      <c r="Y89" s="85"/>
      <c r="Z89" s="85"/>
      <c r="AA89" s="85"/>
      <c r="AB89" s="85"/>
      <c r="AC89" s="85"/>
    </row>
    <row r="90" spans="1:29" s="87" customFormat="1" ht="24.95" customHeight="1">
      <c r="A90" s="69">
        <f>IF(B90&lt;&gt;"",COUNTA($B$20:B90),"")</f>
        <v>70</v>
      </c>
      <c r="B90" s="81" t="s">
        <v>96</v>
      </c>
      <c r="C90" s="166">
        <v>113.13</v>
      </c>
      <c r="D90" s="166">
        <v>-133.72</v>
      </c>
      <c r="E90" s="166">
        <v>-17.7</v>
      </c>
      <c r="F90" s="166">
        <v>-112.68</v>
      </c>
      <c r="G90" s="166">
        <v>-10.55</v>
      </c>
      <c r="H90" s="166">
        <v>-307</v>
      </c>
      <c r="I90" s="166">
        <v>-106.69</v>
      </c>
      <c r="J90" s="166">
        <v>-200.31</v>
      </c>
      <c r="K90" s="166">
        <v>-28.66</v>
      </c>
      <c r="L90" s="166">
        <v>-118.52</v>
      </c>
      <c r="M90" s="166">
        <v>-23.22</v>
      </c>
      <c r="N90" s="166">
        <v>865.17</v>
      </c>
      <c r="O90" s="86"/>
      <c r="P90" s="86"/>
      <c r="Q90" s="86"/>
      <c r="R90" s="86"/>
      <c r="S90" s="86"/>
      <c r="T90" s="86"/>
      <c r="U90" s="86"/>
      <c r="V90" s="86"/>
      <c r="W90" s="86"/>
      <c r="X90" s="86"/>
      <c r="Y90" s="86"/>
      <c r="Z90" s="86"/>
      <c r="AA90" s="86"/>
      <c r="AB90" s="86"/>
      <c r="AC90" s="86"/>
    </row>
    <row r="91" spans="1:29" s="87" customFormat="1" ht="15" customHeight="1">
      <c r="A91" s="69">
        <f>IF(B91&lt;&gt;"",COUNTA($B$20:B91),"")</f>
        <v>71</v>
      </c>
      <c r="B91" s="78" t="s">
        <v>97</v>
      </c>
      <c r="C91" s="164">
        <v>127.76</v>
      </c>
      <c r="D91" s="164" t="s">
        <v>8</v>
      </c>
      <c r="E91" s="164" t="s">
        <v>8</v>
      </c>
      <c r="F91" s="164" t="s">
        <v>8</v>
      </c>
      <c r="G91" s="164" t="s">
        <v>8</v>
      </c>
      <c r="H91" s="164" t="s">
        <v>8</v>
      </c>
      <c r="I91" s="164" t="s">
        <v>8</v>
      </c>
      <c r="J91" s="164" t="s">
        <v>8</v>
      </c>
      <c r="K91" s="164" t="s">
        <v>8</v>
      </c>
      <c r="L91" s="164" t="s">
        <v>8</v>
      </c>
      <c r="M91" s="164" t="s">
        <v>8</v>
      </c>
      <c r="N91" s="164">
        <v>127.76</v>
      </c>
      <c r="O91" s="86"/>
      <c r="P91" s="86"/>
      <c r="Q91" s="86"/>
      <c r="R91" s="86"/>
      <c r="S91" s="86"/>
      <c r="T91" s="86"/>
      <c r="U91" s="86"/>
      <c r="V91" s="86"/>
      <c r="W91" s="86"/>
      <c r="X91" s="86"/>
      <c r="Y91" s="86"/>
      <c r="Z91" s="86"/>
      <c r="AA91" s="86"/>
      <c r="AB91" s="86"/>
      <c r="AC91" s="86"/>
    </row>
    <row r="92" spans="1:29" ht="11.1" customHeight="1">
      <c r="A92" s="69">
        <f>IF(B92&lt;&gt;"",COUNTA($B$20:B92),"")</f>
        <v>72</v>
      </c>
      <c r="B92" s="78" t="s">
        <v>98</v>
      </c>
      <c r="C92" s="164">
        <v>36.18</v>
      </c>
      <c r="D92" s="164" t="s">
        <v>8</v>
      </c>
      <c r="E92" s="164" t="s">
        <v>8</v>
      </c>
      <c r="F92" s="164" t="s">
        <v>8</v>
      </c>
      <c r="G92" s="164" t="s">
        <v>8</v>
      </c>
      <c r="H92" s="164" t="s">
        <v>8</v>
      </c>
      <c r="I92" s="164" t="s">
        <v>8</v>
      </c>
      <c r="J92" s="164" t="s">
        <v>8</v>
      </c>
      <c r="K92" s="164" t="s">
        <v>8</v>
      </c>
      <c r="L92" s="164" t="s">
        <v>8</v>
      </c>
      <c r="M92" s="164" t="s">
        <v>8</v>
      </c>
      <c r="N92" s="164">
        <v>36.18</v>
      </c>
    </row>
  </sheetData>
  <mergeCells count="27">
    <mergeCell ref="L5:L16"/>
    <mergeCell ref="M5:M16"/>
    <mergeCell ref="N5:N16"/>
    <mergeCell ref="I6:I16"/>
    <mergeCell ref="J6:J16"/>
    <mergeCell ref="C19:G19"/>
    <mergeCell ref="H19:N19"/>
    <mergeCell ref="C56:G56"/>
    <mergeCell ref="H56:N56"/>
    <mergeCell ref="A4:A17"/>
    <mergeCell ref="B4:B17"/>
    <mergeCell ref="C4:C17"/>
    <mergeCell ref="D4:G4"/>
    <mergeCell ref="H4:N4"/>
    <mergeCell ref="D5:D16"/>
    <mergeCell ref="E5:E16"/>
    <mergeCell ref="F5:F16"/>
    <mergeCell ref="G5:G16"/>
    <mergeCell ref="H5:H16"/>
    <mergeCell ref="I5:J5"/>
    <mergeCell ref="K5:K16"/>
    <mergeCell ref="A1:B1"/>
    <mergeCell ref="C1:G1"/>
    <mergeCell ref="H1:N1"/>
    <mergeCell ref="H2:N3"/>
    <mergeCell ref="C2:G3"/>
    <mergeCell ref="A2:B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204"/>
  <sheetViews>
    <sheetView zoomScale="140" zoomScaleNormal="140" zoomScalePageLayoutView="140" workbookViewId="0"/>
  </sheetViews>
  <sheetFormatPr baseColWidth="10" defaultColWidth="11.42578125" defaultRowHeight="12"/>
  <cols>
    <col min="1" max="1" width="9.85546875" style="38" customWidth="1"/>
    <col min="2" max="2" width="81.7109375" style="12" customWidth="1"/>
    <col min="3" max="16384" width="11.42578125" style="12"/>
  </cols>
  <sheetData>
    <row r="1" spans="1:2" s="40" customFormat="1" ht="39.950000000000003" customHeight="1">
      <c r="A1" s="39" t="s">
        <v>633</v>
      </c>
      <c r="B1" s="39"/>
    </row>
    <row r="2" spans="1:2" s="31" customFormat="1" ht="11.45" customHeight="1">
      <c r="A2" s="193" t="s">
        <v>133</v>
      </c>
      <c r="B2" s="195" t="s">
        <v>26</v>
      </c>
    </row>
    <row r="3" spans="1:2" s="31" customFormat="1" ht="11.45" customHeight="1">
      <c r="A3" s="194"/>
      <c r="B3" s="196"/>
    </row>
    <row r="4" spans="1:2" ht="11.1" customHeight="1">
      <c r="A4" s="32"/>
      <c r="B4" s="33"/>
    </row>
    <row r="5" spans="1:2" ht="11.1" customHeight="1">
      <c r="A5" s="34" t="s">
        <v>134</v>
      </c>
      <c r="B5" s="35" t="s">
        <v>660</v>
      </c>
    </row>
    <row r="6" spans="1:2" ht="3.95" customHeight="1">
      <c r="A6" s="36"/>
      <c r="B6" s="37"/>
    </row>
    <row r="7" spans="1:2" ht="11.1" customHeight="1">
      <c r="A7" s="34" t="s">
        <v>135</v>
      </c>
      <c r="B7" s="35" t="s">
        <v>661</v>
      </c>
    </row>
    <row r="8" spans="1:2" ht="11.1" customHeight="1">
      <c r="A8" s="36" t="s">
        <v>136</v>
      </c>
      <c r="B8" s="37" t="s">
        <v>662</v>
      </c>
    </row>
    <row r="9" spans="1:2" ht="3.95" customHeight="1">
      <c r="A9" s="36"/>
      <c r="B9" s="37"/>
    </row>
    <row r="10" spans="1:2" ht="11.1" customHeight="1">
      <c r="A10" s="34" t="s">
        <v>137</v>
      </c>
      <c r="B10" s="35" t="s">
        <v>663</v>
      </c>
    </row>
    <row r="11" spans="1:2" ht="11.1" customHeight="1">
      <c r="A11" s="36" t="s">
        <v>138</v>
      </c>
      <c r="B11" s="37" t="s">
        <v>664</v>
      </c>
    </row>
    <row r="12" spans="1:2" ht="11.1" customHeight="1">
      <c r="A12" s="36" t="s">
        <v>139</v>
      </c>
      <c r="B12" s="41" t="s">
        <v>665</v>
      </c>
    </row>
    <row r="13" spans="1:2" ht="11.1" customHeight="1">
      <c r="A13" s="36" t="s">
        <v>140</v>
      </c>
      <c r="B13" s="37" t="s">
        <v>666</v>
      </c>
    </row>
    <row r="14" spans="1:2" ht="11.1" customHeight="1">
      <c r="A14" s="36" t="s">
        <v>141</v>
      </c>
      <c r="B14" s="37" t="s">
        <v>667</v>
      </c>
    </row>
    <row r="15" spans="1:2" ht="11.1" customHeight="1">
      <c r="A15" s="36" t="s">
        <v>142</v>
      </c>
      <c r="B15" s="37" t="s">
        <v>668</v>
      </c>
    </row>
    <row r="16" spans="1:2" ht="6.95" customHeight="1">
      <c r="A16" s="36"/>
      <c r="B16" s="37"/>
    </row>
    <row r="17" spans="1:2" ht="11.1" customHeight="1">
      <c r="A17" s="34" t="s">
        <v>143</v>
      </c>
      <c r="B17" s="35" t="s">
        <v>669</v>
      </c>
    </row>
    <row r="18" spans="1:2" ht="3.95" customHeight="1">
      <c r="A18" s="36"/>
      <c r="B18" s="37"/>
    </row>
    <row r="19" spans="1:2" ht="11.1" customHeight="1">
      <c r="A19" s="34" t="s">
        <v>101</v>
      </c>
      <c r="B19" s="35" t="s">
        <v>670</v>
      </c>
    </row>
    <row r="20" spans="1:2" ht="11.1" customHeight="1">
      <c r="A20" s="36" t="s">
        <v>144</v>
      </c>
      <c r="B20" s="37" t="s">
        <v>671</v>
      </c>
    </row>
    <row r="21" spans="1:2" ht="11.1" customHeight="1">
      <c r="A21" s="36" t="s">
        <v>145</v>
      </c>
      <c r="B21" s="37" t="s">
        <v>672</v>
      </c>
    </row>
    <row r="22" spans="1:2" ht="11.1" customHeight="1">
      <c r="A22" s="36">
        <v>213</v>
      </c>
      <c r="B22" s="37" t="s">
        <v>673</v>
      </c>
    </row>
    <row r="23" spans="1:2" ht="11.1" customHeight="1">
      <c r="A23" s="36" t="s">
        <v>146</v>
      </c>
      <c r="B23" s="37" t="s">
        <v>674</v>
      </c>
    </row>
    <row r="24" spans="1:2" ht="11.1" customHeight="1">
      <c r="A24" s="36" t="s">
        <v>147</v>
      </c>
      <c r="B24" s="37" t="s">
        <v>675</v>
      </c>
    </row>
    <row r="25" spans="1:2" ht="11.1" customHeight="1">
      <c r="A25" s="36" t="s">
        <v>148</v>
      </c>
      <c r="B25" s="37" t="s">
        <v>676</v>
      </c>
    </row>
    <row r="26" spans="1:2" ht="11.1" customHeight="1">
      <c r="A26" s="36" t="s">
        <v>149</v>
      </c>
      <c r="B26" s="37" t="s">
        <v>677</v>
      </c>
    </row>
    <row r="27" spans="1:2" ht="11.1" customHeight="1">
      <c r="A27" s="36" t="s">
        <v>150</v>
      </c>
      <c r="B27" s="37" t="s">
        <v>678</v>
      </c>
    </row>
    <row r="28" spans="1:2" ht="11.1" customHeight="1">
      <c r="A28" s="36" t="s">
        <v>151</v>
      </c>
      <c r="B28" s="37" t="s">
        <v>679</v>
      </c>
    </row>
    <row r="29" spans="1:2" ht="11.1" customHeight="1">
      <c r="A29" s="36" t="s">
        <v>152</v>
      </c>
      <c r="B29" s="37" t="s">
        <v>680</v>
      </c>
    </row>
    <row r="30" spans="1:2" ht="11.1" customHeight="1">
      <c r="A30" s="36" t="s">
        <v>153</v>
      </c>
      <c r="B30" s="37" t="s">
        <v>681</v>
      </c>
    </row>
    <row r="31" spans="1:2" ht="11.1" customHeight="1">
      <c r="A31" s="36" t="s">
        <v>154</v>
      </c>
      <c r="B31" s="37" t="s">
        <v>682</v>
      </c>
    </row>
    <row r="32" spans="1:2" ht="11.1" customHeight="1">
      <c r="A32" s="36" t="s">
        <v>155</v>
      </c>
      <c r="B32" s="37" t="s">
        <v>683</v>
      </c>
    </row>
    <row r="33" spans="1:2" ht="3.95" customHeight="1">
      <c r="A33" s="36"/>
      <c r="B33" s="37"/>
    </row>
    <row r="34" spans="1:2" ht="11.1" customHeight="1">
      <c r="A34" s="34" t="s">
        <v>102</v>
      </c>
      <c r="B34" s="35" t="s">
        <v>684</v>
      </c>
    </row>
    <row r="35" spans="1:2" ht="11.1" customHeight="1">
      <c r="A35" s="36" t="s">
        <v>156</v>
      </c>
      <c r="B35" s="37" t="s">
        <v>685</v>
      </c>
    </row>
    <row r="36" spans="1:2" ht="11.1" customHeight="1">
      <c r="A36" s="36" t="s">
        <v>157</v>
      </c>
      <c r="B36" s="37" t="s">
        <v>686</v>
      </c>
    </row>
    <row r="37" spans="1:2" ht="11.1" customHeight="1">
      <c r="A37" s="36" t="s">
        <v>158</v>
      </c>
      <c r="B37" s="37" t="s">
        <v>687</v>
      </c>
    </row>
    <row r="38" spans="1:2" ht="11.1" customHeight="1">
      <c r="A38" s="36" t="s">
        <v>159</v>
      </c>
      <c r="B38" s="37" t="s">
        <v>688</v>
      </c>
    </row>
    <row r="39" spans="1:2" ht="11.1" customHeight="1">
      <c r="A39" s="36" t="s">
        <v>160</v>
      </c>
      <c r="B39" s="37" t="s">
        <v>689</v>
      </c>
    </row>
    <row r="40" spans="1:2" ht="11.1" customHeight="1">
      <c r="A40" s="36" t="s">
        <v>161</v>
      </c>
      <c r="B40" s="37" t="s">
        <v>690</v>
      </c>
    </row>
    <row r="41" spans="1:2" ht="11.1" customHeight="1">
      <c r="A41" s="36" t="s">
        <v>162</v>
      </c>
      <c r="B41" s="37" t="s">
        <v>691</v>
      </c>
    </row>
    <row r="42" spans="1:2" ht="11.1" customHeight="1">
      <c r="A42" s="36" t="s">
        <v>163</v>
      </c>
      <c r="B42" s="37" t="s">
        <v>692</v>
      </c>
    </row>
    <row r="43" spans="1:2" ht="11.1" customHeight="1">
      <c r="A43" s="36" t="s">
        <v>164</v>
      </c>
      <c r="B43" s="37" t="s">
        <v>693</v>
      </c>
    </row>
    <row r="44" spans="1:2" ht="11.1" customHeight="1">
      <c r="A44" s="36" t="s">
        <v>165</v>
      </c>
      <c r="B44" s="37" t="s">
        <v>694</v>
      </c>
    </row>
    <row r="45" spans="1:2" ht="11.1" customHeight="1">
      <c r="A45" s="36" t="s">
        <v>166</v>
      </c>
      <c r="B45" s="37" t="s">
        <v>695</v>
      </c>
    </row>
    <row r="46" spans="1:2" ht="6.95" customHeight="1">
      <c r="A46" s="36"/>
      <c r="B46" s="37"/>
    </row>
    <row r="47" spans="1:2" ht="11.1" customHeight="1">
      <c r="A47" s="34" t="s">
        <v>167</v>
      </c>
      <c r="B47" s="35" t="s">
        <v>696</v>
      </c>
    </row>
    <row r="48" spans="1:2" ht="3.95" customHeight="1">
      <c r="A48" s="36"/>
      <c r="B48" s="37"/>
    </row>
    <row r="49" spans="1:2" ht="11.1" customHeight="1">
      <c r="A49" s="34" t="s">
        <v>105</v>
      </c>
      <c r="B49" s="35" t="s">
        <v>697</v>
      </c>
    </row>
    <row r="50" spans="1:2" ht="11.1" customHeight="1">
      <c r="A50" s="36" t="s">
        <v>168</v>
      </c>
      <c r="B50" s="37" t="s">
        <v>698</v>
      </c>
    </row>
    <row r="51" spans="1:2" ht="11.1" customHeight="1">
      <c r="A51" s="36">
        <v>3111</v>
      </c>
      <c r="B51" s="37" t="s">
        <v>699</v>
      </c>
    </row>
    <row r="52" spans="1:2" ht="11.1" customHeight="1">
      <c r="A52" s="36">
        <v>3112</v>
      </c>
      <c r="B52" s="37" t="s">
        <v>700</v>
      </c>
    </row>
    <row r="53" spans="1:2" ht="11.1" customHeight="1">
      <c r="A53" s="36">
        <v>3114</v>
      </c>
      <c r="B53" s="37" t="s">
        <v>701</v>
      </c>
    </row>
    <row r="54" spans="1:2" ht="11.1" customHeight="1">
      <c r="A54" s="36">
        <v>3115</v>
      </c>
      <c r="B54" s="37" t="s">
        <v>702</v>
      </c>
    </row>
    <row r="55" spans="1:2" ht="11.1" customHeight="1">
      <c r="A55" s="36">
        <v>3116</v>
      </c>
      <c r="B55" s="37" t="s">
        <v>703</v>
      </c>
    </row>
    <row r="56" spans="1:2" ht="11.1" customHeight="1">
      <c r="A56" s="36">
        <v>3119</v>
      </c>
      <c r="B56" s="37" t="s">
        <v>704</v>
      </c>
    </row>
    <row r="57" spans="1:2" ht="11.1" customHeight="1">
      <c r="A57" s="36">
        <v>312</v>
      </c>
      <c r="B57" s="37" t="s">
        <v>705</v>
      </c>
    </row>
    <row r="58" spans="1:2" ht="11.1" customHeight="1">
      <c r="A58" s="36">
        <v>3121</v>
      </c>
      <c r="B58" s="37" t="s">
        <v>706</v>
      </c>
    </row>
    <row r="59" spans="1:2" ht="11.1" customHeight="1">
      <c r="A59" s="36">
        <v>3122</v>
      </c>
      <c r="B59" s="37" t="s">
        <v>707</v>
      </c>
    </row>
    <row r="60" spans="1:2" ht="11.1" customHeight="1">
      <c r="A60" s="36">
        <v>3123</v>
      </c>
      <c r="B60" s="37" t="s">
        <v>708</v>
      </c>
    </row>
    <row r="61" spans="1:2" ht="11.1" customHeight="1">
      <c r="A61" s="36">
        <v>3124</v>
      </c>
      <c r="B61" s="37" t="s">
        <v>709</v>
      </c>
    </row>
    <row r="62" spans="1:2" ht="11.1" customHeight="1">
      <c r="A62" s="36">
        <v>3125</v>
      </c>
      <c r="B62" s="37" t="s">
        <v>710</v>
      </c>
    </row>
    <row r="63" spans="1:2" ht="11.1" customHeight="1">
      <c r="A63" s="36" t="s">
        <v>169</v>
      </c>
      <c r="B63" s="37" t="s">
        <v>711</v>
      </c>
    </row>
    <row r="64" spans="1:2" ht="11.1" customHeight="1">
      <c r="A64" s="36">
        <v>313</v>
      </c>
      <c r="B64" s="37" t="s">
        <v>712</v>
      </c>
    </row>
    <row r="65" spans="1:2" ht="11.1" customHeight="1">
      <c r="A65" s="36">
        <v>314</v>
      </c>
      <c r="B65" s="37" t="s">
        <v>713</v>
      </c>
    </row>
    <row r="66" spans="1:2" ht="11.1" customHeight="1">
      <c r="A66" s="36">
        <v>315</v>
      </c>
      <c r="B66" s="37" t="s">
        <v>714</v>
      </c>
    </row>
    <row r="67" spans="1:2" ht="11.1" customHeight="1">
      <c r="A67" s="36">
        <v>321</v>
      </c>
      <c r="B67" s="37" t="s">
        <v>715</v>
      </c>
    </row>
    <row r="68" spans="1:2" ht="11.1" customHeight="1">
      <c r="A68" s="36">
        <v>331</v>
      </c>
      <c r="B68" s="37" t="s">
        <v>716</v>
      </c>
    </row>
    <row r="69" spans="1:2" ht="11.1" customHeight="1">
      <c r="A69" s="36">
        <v>341</v>
      </c>
      <c r="B69" s="37" t="s">
        <v>717</v>
      </c>
    </row>
    <row r="70" spans="1:2" ht="11.1" customHeight="1">
      <c r="A70" s="36">
        <v>343</v>
      </c>
      <c r="B70" s="37" t="s">
        <v>718</v>
      </c>
    </row>
    <row r="71" spans="1:2" ht="11.1" customHeight="1">
      <c r="A71" s="36">
        <v>344</v>
      </c>
      <c r="B71" s="37" t="s">
        <v>719</v>
      </c>
    </row>
    <row r="72" spans="1:2" ht="11.1" customHeight="1">
      <c r="A72" s="36" t="s">
        <v>170</v>
      </c>
      <c r="B72" s="37" t="s">
        <v>720</v>
      </c>
    </row>
    <row r="73" spans="1:2" ht="11.1" customHeight="1">
      <c r="A73" s="36">
        <v>351</v>
      </c>
      <c r="B73" s="37" t="s">
        <v>721</v>
      </c>
    </row>
    <row r="74" spans="1:2" ht="3.95" customHeight="1">
      <c r="A74" s="36"/>
      <c r="B74" s="37"/>
    </row>
    <row r="75" spans="1:2" ht="11.1" customHeight="1">
      <c r="A75" s="34">
        <v>36</v>
      </c>
      <c r="B75" s="35" t="s">
        <v>722</v>
      </c>
    </row>
    <row r="76" spans="1:2" ht="11.1" customHeight="1">
      <c r="A76" s="36">
        <v>361</v>
      </c>
      <c r="B76" s="37" t="s">
        <v>723</v>
      </c>
    </row>
    <row r="77" spans="1:2" ht="11.1" customHeight="1">
      <c r="A77" s="36">
        <v>362</v>
      </c>
      <c r="B77" s="37" t="s">
        <v>724</v>
      </c>
    </row>
    <row r="78" spans="1:2" ht="11.1" customHeight="1">
      <c r="A78" s="36">
        <v>363</v>
      </c>
      <c r="B78" s="37" t="s">
        <v>725</v>
      </c>
    </row>
    <row r="79" spans="1:2" ht="11.1" customHeight="1">
      <c r="A79" s="36">
        <v>365</v>
      </c>
      <c r="B79" s="37" t="s">
        <v>726</v>
      </c>
    </row>
    <row r="80" spans="1:2" ht="11.1" customHeight="1">
      <c r="A80" s="36">
        <v>366</v>
      </c>
      <c r="B80" s="37" t="s">
        <v>727</v>
      </c>
    </row>
    <row r="81" spans="1:2" ht="11.1" customHeight="1">
      <c r="A81" s="36">
        <v>367</v>
      </c>
      <c r="B81" s="37" t="s">
        <v>728</v>
      </c>
    </row>
    <row r="82" spans="1:2" ht="6.95" customHeight="1">
      <c r="A82" s="36"/>
      <c r="B82" s="37"/>
    </row>
    <row r="83" spans="1:2" ht="11.1" customHeight="1">
      <c r="A83" s="34" t="s">
        <v>171</v>
      </c>
      <c r="B83" s="35" t="s">
        <v>729</v>
      </c>
    </row>
    <row r="84" spans="1:2" ht="3.95" customHeight="1">
      <c r="A84" s="36"/>
      <c r="B84" s="37"/>
    </row>
    <row r="85" spans="1:2" ht="11.1" customHeight="1">
      <c r="A85" s="34" t="s">
        <v>172</v>
      </c>
      <c r="B85" s="35" t="s">
        <v>730</v>
      </c>
    </row>
    <row r="86" spans="1:2" ht="11.1" customHeight="1">
      <c r="A86" s="36" t="s">
        <v>173</v>
      </c>
      <c r="B86" s="37" t="s">
        <v>731</v>
      </c>
    </row>
    <row r="87" spans="1:2" ht="11.1" customHeight="1">
      <c r="A87" s="36" t="s">
        <v>174</v>
      </c>
      <c r="B87" s="37" t="s">
        <v>732</v>
      </c>
    </row>
    <row r="88" spans="1:2" ht="11.1" customHeight="1">
      <c r="A88" s="36" t="s">
        <v>175</v>
      </c>
      <c r="B88" s="37" t="s">
        <v>733</v>
      </c>
    </row>
    <row r="89" spans="1:2" ht="11.1" customHeight="1">
      <c r="A89" s="36" t="s">
        <v>176</v>
      </c>
      <c r="B89" s="37" t="s">
        <v>734</v>
      </c>
    </row>
    <row r="90" spans="1:2" ht="3.95" customHeight="1">
      <c r="A90" s="36"/>
      <c r="B90" s="37"/>
    </row>
    <row r="91" spans="1:2" ht="11.1" customHeight="1">
      <c r="A91" s="34" t="s">
        <v>177</v>
      </c>
      <c r="B91" s="35" t="s">
        <v>735</v>
      </c>
    </row>
    <row r="92" spans="1:2" ht="11.1" customHeight="1">
      <c r="A92" s="36" t="s">
        <v>178</v>
      </c>
      <c r="B92" s="37" t="s">
        <v>736</v>
      </c>
    </row>
    <row r="93" spans="1:2" ht="11.1" customHeight="1">
      <c r="A93" s="36" t="s">
        <v>179</v>
      </c>
      <c r="B93" s="37" t="s">
        <v>737</v>
      </c>
    </row>
    <row r="94" spans="1:2" ht="6.95" customHeight="1">
      <c r="A94" s="36"/>
      <c r="B94" s="37"/>
    </row>
    <row r="95" spans="1:2" ht="11.1" customHeight="1">
      <c r="A95" s="34" t="s">
        <v>180</v>
      </c>
      <c r="B95" s="35" t="s">
        <v>738</v>
      </c>
    </row>
    <row r="96" spans="1:2" ht="3.95" customHeight="1">
      <c r="A96" s="36"/>
      <c r="B96" s="37"/>
    </row>
    <row r="97" spans="1:2" ht="11.1" customHeight="1">
      <c r="A97" s="34" t="s">
        <v>181</v>
      </c>
      <c r="B97" s="35" t="s">
        <v>739</v>
      </c>
    </row>
    <row r="98" spans="1:2" ht="11.1" customHeight="1">
      <c r="A98" s="36">
        <v>511</v>
      </c>
      <c r="B98" s="37" t="s">
        <v>740</v>
      </c>
    </row>
    <row r="99" spans="1:2" ht="3.95" customHeight="1">
      <c r="A99" s="36"/>
      <c r="B99" s="37"/>
    </row>
    <row r="100" spans="1:2" ht="11.1" customHeight="1">
      <c r="A100" s="34" t="s">
        <v>182</v>
      </c>
      <c r="B100" s="35" t="s">
        <v>741</v>
      </c>
    </row>
    <row r="101" spans="1:2" ht="11.1" customHeight="1">
      <c r="A101" s="36">
        <v>521</v>
      </c>
      <c r="B101" s="37" t="s">
        <v>742</v>
      </c>
    </row>
    <row r="102" spans="1:2" ht="11.1" customHeight="1">
      <c r="A102" s="36">
        <v>522</v>
      </c>
      <c r="B102" s="37" t="s">
        <v>743</v>
      </c>
    </row>
    <row r="103" spans="1:2" ht="11.1" customHeight="1">
      <c r="A103" s="36">
        <v>523</v>
      </c>
      <c r="B103" s="37" t="s">
        <v>744</v>
      </c>
    </row>
    <row r="104" spans="1:2" ht="3.95" customHeight="1">
      <c r="A104" s="36"/>
      <c r="B104" s="37"/>
    </row>
    <row r="105" spans="1:2" ht="11.1" customHeight="1">
      <c r="A105" s="34">
        <v>53</v>
      </c>
      <c r="B105" s="35" t="s">
        <v>745</v>
      </c>
    </row>
    <row r="106" spans="1:2" ht="11.1" customHeight="1">
      <c r="A106" s="36">
        <v>531</v>
      </c>
      <c r="B106" s="37" t="s">
        <v>746</v>
      </c>
    </row>
    <row r="107" spans="1:2" ht="11.1" customHeight="1">
      <c r="A107" s="36">
        <v>532</v>
      </c>
      <c r="B107" s="37" t="s">
        <v>747</v>
      </c>
    </row>
    <row r="108" spans="1:2" ht="11.1" customHeight="1">
      <c r="A108" s="36">
        <v>533</v>
      </c>
      <c r="B108" s="37" t="s">
        <v>748</v>
      </c>
    </row>
    <row r="109" spans="1:2" ht="11.1" customHeight="1">
      <c r="A109" s="36">
        <v>534</v>
      </c>
      <c r="B109" s="37" t="s">
        <v>749</v>
      </c>
    </row>
    <row r="110" spans="1:2" ht="11.1" customHeight="1">
      <c r="A110" s="36">
        <v>535</v>
      </c>
      <c r="B110" s="37" t="s">
        <v>750</v>
      </c>
    </row>
    <row r="111" spans="1:2" ht="11.1" customHeight="1">
      <c r="A111" s="36">
        <v>537</v>
      </c>
      <c r="B111" s="37" t="s">
        <v>751</v>
      </c>
    </row>
    <row r="112" spans="1:2" ht="11.1" customHeight="1">
      <c r="A112" s="36">
        <v>538</v>
      </c>
      <c r="B112" s="37" t="s">
        <v>752</v>
      </c>
    </row>
    <row r="113" spans="1:2" ht="3.95" customHeight="1">
      <c r="A113" s="36"/>
      <c r="B113" s="37"/>
    </row>
    <row r="114" spans="1:2" ht="11.1" customHeight="1">
      <c r="A114" s="34">
        <v>54</v>
      </c>
      <c r="B114" s="35" t="s">
        <v>753</v>
      </c>
    </row>
    <row r="115" spans="1:2" ht="11.1" customHeight="1">
      <c r="A115" s="36">
        <v>541</v>
      </c>
      <c r="B115" s="37" t="s">
        <v>754</v>
      </c>
    </row>
    <row r="116" spans="1:2" ht="11.1" customHeight="1">
      <c r="A116" s="36">
        <v>542</v>
      </c>
      <c r="B116" s="37" t="s">
        <v>755</v>
      </c>
    </row>
    <row r="117" spans="1:2" ht="11.1" customHeight="1">
      <c r="A117" s="36">
        <v>543</v>
      </c>
      <c r="B117" s="37" t="s">
        <v>756</v>
      </c>
    </row>
    <row r="118" spans="1:2" ht="11.1" customHeight="1">
      <c r="A118" s="36">
        <v>544</v>
      </c>
      <c r="B118" s="37" t="s">
        <v>757</v>
      </c>
    </row>
    <row r="119" spans="1:2" ht="11.1" customHeight="1">
      <c r="A119" s="36">
        <v>545</v>
      </c>
      <c r="B119" s="37" t="s">
        <v>758</v>
      </c>
    </row>
    <row r="120" spans="1:2" ht="11.1" customHeight="1">
      <c r="A120" s="36">
        <v>546</v>
      </c>
      <c r="B120" s="37" t="s">
        <v>759</v>
      </c>
    </row>
    <row r="121" spans="1:2" ht="11.1" customHeight="1">
      <c r="A121" s="36">
        <v>547</v>
      </c>
      <c r="B121" s="37" t="s">
        <v>760</v>
      </c>
    </row>
    <row r="122" spans="1:2" ht="11.1" customHeight="1">
      <c r="A122" s="36" t="s">
        <v>183</v>
      </c>
      <c r="B122" s="37" t="s">
        <v>761</v>
      </c>
    </row>
    <row r="123" spans="1:2" ht="3.95" customHeight="1">
      <c r="A123" s="36"/>
      <c r="B123" s="37"/>
    </row>
    <row r="124" spans="1:2" ht="11.1" customHeight="1">
      <c r="A124" s="34" t="s">
        <v>184</v>
      </c>
      <c r="B124" s="35" t="s">
        <v>762</v>
      </c>
    </row>
    <row r="125" spans="1:2" ht="11.1" customHeight="1">
      <c r="A125" s="36" t="s">
        <v>185</v>
      </c>
      <c r="B125" s="37" t="s">
        <v>763</v>
      </c>
    </row>
    <row r="126" spans="1:2" ht="11.1" customHeight="1">
      <c r="A126" s="36" t="s">
        <v>186</v>
      </c>
      <c r="B126" s="37" t="s">
        <v>764</v>
      </c>
    </row>
    <row r="127" spans="1:2" ht="11.1" customHeight="1">
      <c r="A127" s="36" t="s">
        <v>187</v>
      </c>
      <c r="B127" s="37" t="s">
        <v>765</v>
      </c>
    </row>
    <row r="128" spans="1:2" ht="11.1" customHeight="1">
      <c r="A128" s="36" t="s">
        <v>188</v>
      </c>
      <c r="B128" s="37" t="s">
        <v>766</v>
      </c>
    </row>
    <row r="129" spans="1:2" ht="11.1" customHeight="1">
      <c r="A129" s="36" t="s">
        <v>189</v>
      </c>
      <c r="B129" s="37" t="s">
        <v>767</v>
      </c>
    </row>
    <row r="130" spans="1:2" ht="3.95" customHeight="1">
      <c r="A130" s="36"/>
      <c r="B130" s="37"/>
    </row>
    <row r="131" spans="1:2" ht="11.1" customHeight="1">
      <c r="A131" s="34" t="s">
        <v>190</v>
      </c>
      <c r="B131" s="35" t="s">
        <v>768</v>
      </c>
    </row>
    <row r="132" spans="1:2" ht="11.1" customHeight="1">
      <c r="A132" s="36" t="s">
        <v>191</v>
      </c>
      <c r="B132" s="37" t="s">
        <v>769</v>
      </c>
    </row>
    <row r="133" spans="1:2" ht="3.95" customHeight="1">
      <c r="A133" s="36"/>
      <c r="B133" s="37"/>
    </row>
    <row r="134" spans="1:2" ht="11.1" customHeight="1">
      <c r="A134" s="34" t="s">
        <v>192</v>
      </c>
      <c r="B134" s="35" t="s">
        <v>770</v>
      </c>
    </row>
    <row r="135" spans="1:2" ht="11.1" customHeight="1">
      <c r="A135" s="36" t="s">
        <v>193</v>
      </c>
      <c r="B135" s="37" t="s">
        <v>771</v>
      </c>
    </row>
    <row r="136" spans="1:2" ht="11.1" customHeight="1">
      <c r="A136" s="36" t="s">
        <v>194</v>
      </c>
      <c r="B136" s="37" t="s">
        <v>772</v>
      </c>
    </row>
    <row r="137" spans="1:2" ht="11.1" customHeight="1">
      <c r="A137" s="36" t="s">
        <v>195</v>
      </c>
      <c r="B137" s="37" t="s">
        <v>773</v>
      </c>
    </row>
    <row r="138" spans="1:2" ht="6.95" customHeight="1">
      <c r="A138" s="36"/>
      <c r="B138" s="37"/>
    </row>
    <row r="139" spans="1:2" ht="11.1" customHeight="1">
      <c r="A139" s="34">
        <v>6</v>
      </c>
      <c r="B139" s="35" t="s">
        <v>774</v>
      </c>
    </row>
    <row r="140" spans="1:2" ht="3.95" customHeight="1">
      <c r="A140" s="36"/>
      <c r="B140" s="37"/>
    </row>
    <row r="141" spans="1:2" ht="11.1" customHeight="1">
      <c r="A141" s="34">
        <v>61</v>
      </c>
      <c r="B141" s="35" t="s">
        <v>775</v>
      </c>
    </row>
    <row r="142" spans="1:2" ht="11.1" customHeight="1">
      <c r="A142" s="36">
        <v>611</v>
      </c>
      <c r="B142" s="37" t="s">
        <v>776</v>
      </c>
    </row>
    <row r="143" spans="1:2" ht="11.1" customHeight="1">
      <c r="A143" s="36">
        <v>612</v>
      </c>
      <c r="B143" s="37" t="s">
        <v>777</v>
      </c>
    </row>
    <row r="144" spans="1:2" ht="11.1" customHeight="1">
      <c r="A144" s="36">
        <v>613</v>
      </c>
      <c r="B144" s="37" t="s">
        <v>778</v>
      </c>
    </row>
    <row r="145" ht="11.45" customHeight="1"/>
    <row r="146" ht="11.45" customHeight="1"/>
    <row r="147" ht="11.45" customHeight="1"/>
    <row r="148" ht="11.45" customHeight="1"/>
    <row r="149" ht="11.45" customHeight="1"/>
    <row r="150" ht="11.45" customHeight="1"/>
    <row r="151" ht="11.45" customHeight="1"/>
    <row r="152" ht="11.45" customHeight="1"/>
    <row r="153" ht="11.45" customHeight="1"/>
    <row r="154" ht="11.45" customHeight="1"/>
    <row r="155" ht="11.45" customHeight="1"/>
    <row r="156" ht="11.45" customHeight="1"/>
    <row r="157" ht="11.45" customHeight="1"/>
    <row r="158" ht="11.45" customHeight="1"/>
    <row r="159" ht="11.45" customHeight="1"/>
    <row r="160" ht="11.45" customHeight="1"/>
    <row r="161" ht="11.45" customHeight="1"/>
    <row r="162" ht="11.45" customHeight="1"/>
    <row r="163" ht="11.45" customHeight="1"/>
    <row r="164" ht="11.45" customHeight="1"/>
    <row r="165" ht="11.45" customHeight="1"/>
    <row r="166" ht="11.45" customHeight="1"/>
    <row r="167" ht="11.45" customHeight="1"/>
    <row r="168" ht="11.45" customHeight="1"/>
    <row r="169" ht="11.45" customHeight="1"/>
    <row r="170" ht="11.45" customHeight="1"/>
    <row r="171" ht="11.45" customHeight="1"/>
    <row r="172" ht="11.45" customHeight="1"/>
    <row r="173" ht="11.45" customHeight="1"/>
    <row r="174" ht="11.45" customHeight="1"/>
    <row r="175" ht="11.45" customHeight="1"/>
    <row r="176" ht="11.45" customHeight="1"/>
    <row r="177" ht="11.45" customHeight="1"/>
    <row r="178" ht="11.45" customHeight="1"/>
    <row r="179" ht="11.45" customHeight="1"/>
    <row r="180" ht="11.45" customHeight="1"/>
    <row r="181" ht="11.45" customHeight="1"/>
    <row r="182" ht="11.45" customHeight="1"/>
    <row r="183" ht="11.45" customHeight="1"/>
    <row r="184" ht="11.45" customHeight="1"/>
    <row r="185" ht="11.45" customHeight="1"/>
    <row r="186" ht="11.45" customHeight="1"/>
    <row r="187" ht="11.45" customHeight="1"/>
    <row r="188" ht="11.45" customHeight="1"/>
    <row r="189" ht="11.45" customHeight="1"/>
    <row r="190" ht="11.45" customHeight="1"/>
    <row r="191" ht="11.45" customHeight="1"/>
    <row r="192" ht="11.45" customHeight="1"/>
    <row r="193" ht="11.45" customHeight="1"/>
    <row r="194" ht="11.45" customHeight="1"/>
    <row r="195" ht="11.45" customHeight="1"/>
    <row r="196" ht="11.45" customHeight="1"/>
    <row r="197" ht="11.45" customHeight="1"/>
    <row r="198" ht="11.45" customHeight="1"/>
    <row r="199" ht="11.45" customHeight="1"/>
    <row r="200" ht="11.45" customHeight="1"/>
    <row r="201" ht="11.45" customHeight="1"/>
    <row r="202" ht="11.45" customHeight="1"/>
    <row r="203" ht="11.45" customHeight="1"/>
    <row r="204" ht="11.45" customHeight="1"/>
  </sheetData>
  <mergeCells count="2">
    <mergeCell ref="A2:A3"/>
    <mergeCell ref="B2:B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507"/>
  <sheetViews>
    <sheetView zoomScale="140" zoomScaleNormal="140" workbookViewId="0"/>
  </sheetViews>
  <sheetFormatPr baseColWidth="10" defaultColWidth="11.42578125" defaultRowHeight="12"/>
  <cols>
    <col min="1" max="1" width="7.5703125" style="12" customWidth="1"/>
    <col min="2" max="2" width="84.5703125" style="12" customWidth="1"/>
    <col min="3" max="16384" width="11.42578125" style="12"/>
  </cols>
  <sheetData>
    <row r="1" spans="1:2" s="17" customFormat="1" ht="39.950000000000003" customHeight="1">
      <c r="A1" s="52" t="s">
        <v>634</v>
      </c>
    </row>
    <row r="2" spans="1:2" s="10" customFormat="1" ht="11.45" customHeight="1">
      <c r="A2" s="197" t="s">
        <v>133</v>
      </c>
      <c r="B2" s="199" t="s">
        <v>26</v>
      </c>
    </row>
    <row r="3" spans="1:2" ht="11.45" customHeight="1">
      <c r="A3" s="198"/>
      <c r="B3" s="200"/>
    </row>
    <row r="4" spans="1:2" ht="11.45" customHeight="1">
      <c r="A4" s="42"/>
      <c r="B4" s="43"/>
    </row>
    <row r="5" spans="1:2" s="31" customFormat="1" ht="11.45" customHeight="1">
      <c r="A5" s="44" t="s">
        <v>196</v>
      </c>
      <c r="B5" s="45" t="s">
        <v>779</v>
      </c>
    </row>
    <row r="6" spans="1:2" s="31" customFormat="1" ht="5.0999999999999996" customHeight="1">
      <c r="A6" s="44"/>
      <c r="B6" s="45"/>
    </row>
    <row r="7" spans="1:2" s="31" customFormat="1" ht="11.45" customHeight="1">
      <c r="A7" s="44" t="s">
        <v>197</v>
      </c>
      <c r="B7" s="45" t="s">
        <v>780</v>
      </c>
    </row>
    <row r="8" spans="1:2" ht="11.25" customHeight="1">
      <c r="A8" s="46" t="s">
        <v>198</v>
      </c>
      <c r="B8" s="47" t="s">
        <v>781</v>
      </c>
    </row>
    <row r="9" spans="1:2" ht="11.25" customHeight="1">
      <c r="A9" s="46" t="s">
        <v>199</v>
      </c>
      <c r="B9" s="47" t="s">
        <v>782</v>
      </c>
    </row>
    <row r="10" spans="1:2" ht="11.25" customHeight="1">
      <c r="A10" s="46" t="s">
        <v>200</v>
      </c>
      <c r="B10" s="47" t="s">
        <v>783</v>
      </c>
    </row>
    <row r="11" spans="1:2" ht="11.25" customHeight="1">
      <c r="A11" s="46" t="s">
        <v>201</v>
      </c>
      <c r="B11" s="47" t="s">
        <v>784</v>
      </c>
    </row>
    <row r="12" spans="1:2" ht="11.25" customHeight="1">
      <c r="A12" s="46" t="s">
        <v>202</v>
      </c>
      <c r="B12" s="47" t="s">
        <v>785</v>
      </c>
    </row>
    <row r="13" spans="1:2" ht="11.25" customHeight="1">
      <c r="A13" s="46" t="s">
        <v>203</v>
      </c>
      <c r="B13" s="47" t="s">
        <v>786</v>
      </c>
    </row>
    <row r="14" spans="1:2" ht="11.25" customHeight="1">
      <c r="A14" s="46" t="s">
        <v>204</v>
      </c>
      <c r="B14" s="47" t="s">
        <v>787</v>
      </c>
    </row>
    <row r="15" spans="1:2" ht="11.25" customHeight="1">
      <c r="A15" s="46" t="s">
        <v>205</v>
      </c>
      <c r="B15" s="47" t="s">
        <v>788</v>
      </c>
    </row>
    <row r="16" spans="1:2" ht="11.25" customHeight="1">
      <c r="A16" s="46" t="s">
        <v>206</v>
      </c>
      <c r="B16" s="47" t="s">
        <v>789</v>
      </c>
    </row>
    <row r="17" spans="1:2" ht="11.25" customHeight="1">
      <c r="A17" s="46" t="s">
        <v>207</v>
      </c>
      <c r="B17" s="47" t="s">
        <v>790</v>
      </c>
    </row>
    <row r="18" spans="1:2" ht="11.25" customHeight="1">
      <c r="A18" s="46" t="s">
        <v>208</v>
      </c>
      <c r="B18" s="47" t="s">
        <v>791</v>
      </c>
    </row>
    <row r="19" spans="1:2" ht="11.25" customHeight="1">
      <c r="A19" s="46" t="s">
        <v>209</v>
      </c>
      <c r="B19" s="47" t="s">
        <v>792</v>
      </c>
    </row>
    <row r="20" spans="1:2" ht="11.25" customHeight="1">
      <c r="A20" s="46" t="s">
        <v>210</v>
      </c>
      <c r="B20" s="47" t="s">
        <v>793</v>
      </c>
    </row>
    <row r="21" spans="1:2" ht="11.25" customHeight="1">
      <c r="A21" s="46" t="s">
        <v>211</v>
      </c>
      <c r="B21" s="47" t="s">
        <v>794</v>
      </c>
    </row>
    <row r="22" spans="1:2" ht="11.25" customHeight="1">
      <c r="A22" s="46" t="s">
        <v>212</v>
      </c>
      <c r="B22" s="47" t="s">
        <v>795</v>
      </c>
    </row>
    <row r="23" spans="1:2" ht="11.25" customHeight="1">
      <c r="A23" s="46" t="s">
        <v>213</v>
      </c>
      <c r="B23" s="47" t="s">
        <v>796</v>
      </c>
    </row>
    <row r="24" spans="1:2" ht="11.25" customHeight="1">
      <c r="A24" s="46" t="s">
        <v>214</v>
      </c>
      <c r="B24" s="47" t="s">
        <v>797</v>
      </c>
    </row>
    <row r="25" spans="1:2" ht="11.25" customHeight="1">
      <c r="A25" s="46" t="s">
        <v>215</v>
      </c>
      <c r="B25" s="47" t="s">
        <v>798</v>
      </c>
    </row>
    <row r="26" spans="1:2" ht="11.25" customHeight="1">
      <c r="A26" s="46" t="s">
        <v>216</v>
      </c>
      <c r="B26" s="47" t="s">
        <v>799</v>
      </c>
    </row>
    <row r="27" spans="1:2" ht="11.25" customHeight="1">
      <c r="A27" s="46" t="s">
        <v>217</v>
      </c>
      <c r="B27" s="47" t="s">
        <v>800</v>
      </c>
    </row>
    <row r="28" spans="1:2" ht="11.25" customHeight="1">
      <c r="A28" s="46" t="s">
        <v>218</v>
      </c>
      <c r="B28" s="49" t="s">
        <v>841</v>
      </c>
    </row>
    <row r="29" spans="1:2" ht="11.25" customHeight="1">
      <c r="A29" s="48" t="s">
        <v>219</v>
      </c>
      <c r="B29" s="47" t="s">
        <v>801</v>
      </c>
    </row>
    <row r="30" spans="1:2" ht="5.0999999999999996" customHeight="1">
      <c r="A30" s="48"/>
      <c r="B30" s="49"/>
    </row>
    <row r="31" spans="1:2" s="31" customFormat="1" ht="11.45" customHeight="1">
      <c r="A31" s="44" t="s">
        <v>220</v>
      </c>
      <c r="B31" s="45" t="s">
        <v>802</v>
      </c>
    </row>
    <row r="32" spans="1:2" ht="11.25" customHeight="1">
      <c r="A32" s="46" t="s">
        <v>221</v>
      </c>
      <c r="B32" s="47" t="s">
        <v>803</v>
      </c>
    </row>
    <row r="33" spans="1:2" ht="11.25" customHeight="1">
      <c r="A33" s="46" t="s">
        <v>222</v>
      </c>
      <c r="B33" s="47" t="s">
        <v>804</v>
      </c>
    </row>
    <row r="34" spans="1:2" ht="11.25" customHeight="1">
      <c r="A34" s="46" t="s">
        <v>223</v>
      </c>
      <c r="B34" s="47" t="s">
        <v>805</v>
      </c>
    </row>
    <row r="35" spans="1:2" ht="11.25" customHeight="1">
      <c r="A35" s="46" t="s">
        <v>224</v>
      </c>
      <c r="B35" s="47" t="s">
        <v>806</v>
      </c>
    </row>
    <row r="36" spans="1:2" ht="11.25" customHeight="1">
      <c r="A36" s="46" t="s">
        <v>225</v>
      </c>
      <c r="B36" s="47" t="s">
        <v>807</v>
      </c>
    </row>
    <row r="37" spans="1:2" ht="11.25" customHeight="1">
      <c r="A37" s="46" t="s">
        <v>226</v>
      </c>
      <c r="B37" s="47" t="s">
        <v>808</v>
      </c>
    </row>
    <row r="38" spans="1:2" ht="11.25" customHeight="1">
      <c r="A38" s="46" t="s">
        <v>227</v>
      </c>
      <c r="B38" s="47" t="s">
        <v>809</v>
      </c>
    </row>
    <row r="39" spans="1:2" ht="11.25" customHeight="1">
      <c r="A39" s="46" t="s">
        <v>228</v>
      </c>
      <c r="B39" s="47" t="s">
        <v>810</v>
      </c>
    </row>
    <row r="40" spans="1:2" ht="11.25" customHeight="1">
      <c r="A40" s="46" t="s">
        <v>229</v>
      </c>
      <c r="B40" s="47" t="s">
        <v>811</v>
      </c>
    </row>
    <row r="41" spans="1:2" ht="11.25" customHeight="1">
      <c r="A41" s="46" t="s">
        <v>230</v>
      </c>
      <c r="B41" s="47" t="s">
        <v>808</v>
      </c>
    </row>
    <row r="42" spans="1:2" ht="11.25" customHeight="1">
      <c r="A42" s="46" t="s">
        <v>231</v>
      </c>
      <c r="B42" s="47" t="s">
        <v>809</v>
      </c>
    </row>
    <row r="43" spans="1:2" ht="11.25" customHeight="1">
      <c r="A43" s="46" t="s">
        <v>232</v>
      </c>
      <c r="B43" s="47" t="s">
        <v>810</v>
      </c>
    </row>
    <row r="44" spans="1:2" ht="11.25" customHeight="1">
      <c r="A44" s="46" t="s">
        <v>233</v>
      </c>
      <c r="B44" s="47" t="s">
        <v>812</v>
      </c>
    </row>
    <row r="45" spans="1:2" ht="11.25" customHeight="1">
      <c r="A45" s="46" t="s">
        <v>234</v>
      </c>
      <c r="B45" s="47" t="s">
        <v>813</v>
      </c>
    </row>
    <row r="46" spans="1:2" ht="11.25" customHeight="1">
      <c r="A46" s="46" t="s">
        <v>235</v>
      </c>
      <c r="B46" s="47" t="s">
        <v>814</v>
      </c>
    </row>
    <row r="47" spans="1:2" ht="11.25" customHeight="1">
      <c r="A47" s="46" t="s">
        <v>236</v>
      </c>
      <c r="B47" s="47" t="s">
        <v>815</v>
      </c>
    </row>
    <row r="48" spans="1:2" ht="11.25" customHeight="1">
      <c r="A48" s="46" t="s">
        <v>237</v>
      </c>
      <c r="B48" s="47" t="s">
        <v>816</v>
      </c>
    </row>
    <row r="49" spans="1:2" ht="11.25" customHeight="1">
      <c r="A49" s="46" t="s">
        <v>238</v>
      </c>
      <c r="B49" s="47" t="s">
        <v>817</v>
      </c>
    </row>
    <row r="50" spans="1:2" ht="11.25" customHeight="1">
      <c r="A50" s="46" t="s">
        <v>239</v>
      </c>
      <c r="B50" s="47" t="s">
        <v>818</v>
      </c>
    </row>
    <row r="51" spans="1:2" ht="11.25" customHeight="1">
      <c r="A51" s="46" t="s">
        <v>240</v>
      </c>
      <c r="B51" s="47" t="s">
        <v>819</v>
      </c>
    </row>
    <row r="52" spans="1:2" ht="11.25" customHeight="1">
      <c r="A52" s="46" t="s">
        <v>241</v>
      </c>
      <c r="B52" s="47" t="s">
        <v>820</v>
      </c>
    </row>
    <row r="53" spans="1:2" ht="3" customHeight="1">
      <c r="A53" s="46"/>
      <c r="B53" s="47"/>
    </row>
    <row r="54" spans="1:2" s="31" customFormat="1" ht="11.45" customHeight="1">
      <c r="A54" s="44" t="s">
        <v>242</v>
      </c>
      <c r="B54" s="45" t="s">
        <v>821</v>
      </c>
    </row>
    <row r="55" spans="1:2" ht="11.25" customHeight="1">
      <c r="A55" s="46" t="s">
        <v>243</v>
      </c>
      <c r="B55" s="47" t="s">
        <v>967</v>
      </c>
    </row>
    <row r="56" spans="1:2" ht="11.25" customHeight="1">
      <c r="A56" s="46" t="s">
        <v>244</v>
      </c>
      <c r="B56" s="47" t="s">
        <v>822</v>
      </c>
    </row>
    <row r="57" spans="1:2" ht="11.25" customHeight="1">
      <c r="A57" s="46" t="s">
        <v>245</v>
      </c>
      <c r="B57" s="49" t="s">
        <v>823</v>
      </c>
    </row>
    <row r="58" spans="1:2" ht="11.25" customHeight="1">
      <c r="A58" s="46" t="s">
        <v>246</v>
      </c>
      <c r="B58" s="47" t="s">
        <v>824</v>
      </c>
    </row>
    <row r="59" spans="1:2" ht="11.25" customHeight="1">
      <c r="A59" s="46" t="s">
        <v>247</v>
      </c>
      <c r="B59" s="47" t="s">
        <v>825</v>
      </c>
    </row>
    <row r="60" spans="1:2" ht="11.25" customHeight="1">
      <c r="A60" s="46" t="s">
        <v>248</v>
      </c>
      <c r="B60" s="47" t="s">
        <v>826</v>
      </c>
    </row>
    <row r="61" spans="1:2" ht="11.25" customHeight="1">
      <c r="A61" s="46" t="s">
        <v>249</v>
      </c>
      <c r="B61" s="47" t="s">
        <v>827</v>
      </c>
    </row>
    <row r="62" spans="1:2" ht="11.25" customHeight="1">
      <c r="A62" s="46" t="s">
        <v>250</v>
      </c>
      <c r="B62" s="47" t="s">
        <v>828</v>
      </c>
    </row>
    <row r="63" spans="1:2" ht="11.25" customHeight="1">
      <c r="A63" s="46" t="s">
        <v>251</v>
      </c>
      <c r="B63" s="47" t="s">
        <v>823</v>
      </c>
    </row>
    <row r="64" spans="1:2" ht="11.25" customHeight="1">
      <c r="A64" s="46" t="s">
        <v>252</v>
      </c>
      <c r="B64" s="47" t="s">
        <v>824</v>
      </c>
    </row>
    <row r="65" spans="1:2" ht="11.25" customHeight="1">
      <c r="A65" s="46" t="s">
        <v>253</v>
      </c>
      <c r="B65" s="47" t="s">
        <v>825</v>
      </c>
    </row>
    <row r="66" spans="1:2" ht="11.25" customHeight="1">
      <c r="A66" s="46" t="s">
        <v>254</v>
      </c>
      <c r="B66" s="47" t="s">
        <v>826</v>
      </c>
    </row>
    <row r="67" spans="1:2" ht="11.25" customHeight="1">
      <c r="A67" s="46" t="s">
        <v>255</v>
      </c>
      <c r="B67" s="47" t="s">
        <v>829</v>
      </c>
    </row>
    <row r="68" spans="1:2" ht="11.25" customHeight="1">
      <c r="A68" s="46" t="s">
        <v>256</v>
      </c>
      <c r="B68" s="47" t="s">
        <v>808</v>
      </c>
    </row>
    <row r="69" spans="1:2" ht="11.25" customHeight="1">
      <c r="A69" s="46" t="s">
        <v>257</v>
      </c>
      <c r="B69" s="47" t="s">
        <v>809</v>
      </c>
    </row>
    <row r="70" spans="1:2" ht="11.25" customHeight="1">
      <c r="A70" s="46" t="s">
        <v>258</v>
      </c>
      <c r="B70" s="47" t="s">
        <v>810</v>
      </c>
    </row>
    <row r="71" spans="1:2" ht="11.25" customHeight="1">
      <c r="A71" s="46" t="s">
        <v>259</v>
      </c>
      <c r="B71" s="47" t="s">
        <v>812</v>
      </c>
    </row>
    <row r="72" spans="1:2" ht="11.25" customHeight="1">
      <c r="A72" s="46" t="s">
        <v>260</v>
      </c>
      <c r="B72" s="47" t="s">
        <v>813</v>
      </c>
    </row>
    <row r="73" spans="1:2" ht="11.25" customHeight="1">
      <c r="A73" s="46" t="s">
        <v>261</v>
      </c>
      <c r="B73" s="47" t="s">
        <v>814</v>
      </c>
    </row>
    <row r="74" spans="1:2" ht="11.25" customHeight="1">
      <c r="A74" s="46" t="s">
        <v>262</v>
      </c>
      <c r="B74" s="47" t="s">
        <v>815</v>
      </c>
    </row>
    <row r="75" spans="1:2" ht="11.25" customHeight="1">
      <c r="A75" s="46" t="s">
        <v>263</v>
      </c>
      <c r="B75" s="47" t="s">
        <v>816</v>
      </c>
    </row>
    <row r="76" spans="1:2" ht="11.25" customHeight="1">
      <c r="A76" s="46" t="s">
        <v>264</v>
      </c>
      <c r="B76" s="47" t="s">
        <v>817</v>
      </c>
    </row>
    <row r="77" spans="1:2" ht="11.25" customHeight="1">
      <c r="A77" s="46" t="s">
        <v>265</v>
      </c>
      <c r="B77" s="47" t="s">
        <v>830</v>
      </c>
    </row>
    <row r="78" spans="1:2" ht="3" customHeight="1">
      <c r="A78" s="46"/>
      <c r="B78" s="47"/>
    </row>
    <row r="79" spans="1:2" s="31" customFormat="1" ht="11.45" customHeight="1">
      <c r="A79" s="44" t="s">
        <v>266</v>
      </c>
      <c r="B79" s="45" t="s">
        <v>831</v>
      </c>
    </row>
    <row r="80" spans="1:2" ht="11.25" customHeight="1">
      <c r="A80" s="46" t="s">
        <v>267</v>
      </c>
      <c r="B80" s="47" t="s">
        <v>832</v>
      </c>
    </row>
    <row r="81" spans="1:2" ht="11.25" customHeight="1">
      <c r="A81" s="46" t="s">
        <v>268</v>
      </c>
      <c r="B81" s="47" t="s">
        <v>833</v>
      </c>
    </row>
    <row r="82" spans="1:2" ht="11.25" customHeight="1">
      <c r="A82" s="46" t="s">
        <v>269</v>
      </c>
      <c r="B82" s="47" t="s">
        <v>834</v>
      </c>
    </row>
    <row r="83" spans="1:2" ht="3" customHeight="1">
      <c r="A83" s="46"/>
      <c r="B83" s="47"/>
    </row>
    <row r="84" spans="1:2" s="31" customFormat="1" ht="11.45" customHeight="1">
      <c r="A84" s="44" t="s">
        <v>270</v>
      </c>
      <c r="B84" s="45" t="s">
        <v>835</v>
      </c>
    </row>
    <row r="85" spans="1:2" ht="11.25" customHeight="1">
      <c r="A85" s="46" t="s">
        <v>271</v>
      </c>
      <c r="B85" s="47" t="s">
        <v>836</v>
      </c>
    </row>
    <row r="86" spans="1:2" ht="11.25" customHeight="1">
      <c r="A86" s="46" t="s">
        <v>272</v>
      </c>
      <c r="B86" s="47" t="s">
        <v>837</v>
      </c>
    </row>
    <row r="87" spans="1:2" ht="11.25" customHeight="1">
      <c r="A87" s="46" t="s">
        <v>273</v>
      </c>
      <c r="B87" s="47" t="s">
        <v>838</v>
      </c>
    </row>
    <row r="88" spans="1:2" ht="11.25" customHeight="1">
      <c r="A88" s="46" t="s">
        <v>274</v>
      </c>
      <c r="B88" s="47" t="s">
        <v>839</v>
      </c>
    </row>
    <row r="89" spans="1:2" ht="11.25" customHeight="1">
      <c r="A89" s="46" t="s">
        <v>275</v>
      </c>
      <c r="B89" s="47" t="s">
        <v>808</v>
      </c>
    </row>
    <row r="90" spans="1:2" ht="11.25" customHeight="1">
      <c r="A90" s="46" t="s">
        <v>276</v>
      </c>
      <c r="B90" s="47" t="s">
        <v>809</v>
      </c>
    </row>
    <row r="91" spans="1:2" ht="11.25" customHeight="1">
      <c r="A91" s="46" t="s">
        <v>277</v>
      </c>
      <c r="B91" s="47" t="s">
        <v>810</v>
      </c>
    </row>
    <row r="92" spans="1:2" ht="11.25" customHeight="1">
      <c r="A92" s="46" t="s">
        <v>278</v>
      </c>
      <c r="B92" s="47" t="s">
        <v>812</v>
      </c>
    </row>
    <row r="93" spans="1:2" ht="11.25" customHeight="1">
      <c r="A93" s="46" t="s">
        <v>279</v>
      </c>
      <c r="B93" s="47" t="s">
        <v>813</v>
      </c>
    </row>
    <row r="94" spans="1:2" ht="11.25" customHeight="1">
      <c r="A94" s="46" t="s">
        <v>280</v>
      </c>
      <c r="B94" s="47" t="s">
        <v>814</v>
      </c>
    </row>
    <row r="95" spans="1:2" ht="11.25" customHeight="1">
      <c r="A95" s="46" t="s">
        <v>281</v>
      </c>
      <c r="B95" s="47" t="s">
        <v>815</v>
      </c>
    </row>
    <row r="96" spans="1:2" ht="11.25" customHeight="1">
      <c r="A96" s="46" t="s">
        <v>282</v>
      </c>
      <c r="B96" s="47" t="s">
        <v>816</v>
      </c>
    </row>
    <row r="97" spans="1:2" ht="11.25" customHeight="1">
      <c r="A97" s="46" t="s">
        <v>283</v>
      </c>
      <c r="B97" s="47" t="s">
        <v>817</v>
      </c>
    </row>
    <row r="98" spans="1:2" ht="3" customHeight="1">
      <c r="A98" s="46"/>
      <c r="B98" s="47"/>
    </row>
    <row r="99" spans="1:2" s="31" customFormat="1" ht="11.45" customHeight="1">
      <c r="A99" s="44" t="s">
        <v>284</v>
      </c>
      <c r="B99" s="53" t="s">
        <v>840</v>
      </c>
    </row>
    <row r="100" spans="1:2" ht="11.25" customHeight="1">
      <c r="A100" s="46" t="s">
        <v>285</v>
      </c>
      <c r="B100" s="47" t="s">
        <v>842</v>
      </c>
    </row>
    <row r="101" spans="1:2" ht="11.25" customHeight="1">
      <c r="A101" s="46" t="s">
        <v>286</v>
      </c>
      <c r="B101" s="47" t="s">
        <v>843</v>
      </c>
    </row>
    <row r="102" spans="1:2" ht="11.25" customHeight="1">
      <c r="A102" s="46" t="s">
        <v>287</v>
      </c>
      <c r="B102" s="47" t="s">
        <v>844</v>
      </c>
    </row>
    <row r="103" spans="1:2" ht="11.25" customHeight="1">
      <c r="A103" s="46" t="s">
        <v>288</v>
      </c>
      <c r="B103" s="47" t="s">
        <v>845</v>
      </c>
    </row>
    <row r="104" spans="1:2" ht="11.25" customHeight="1">
      <c r="A104" s="46" t="s">
        <v>289</v>
      </c>
      <c r="B104" s="47" t="s">
        <v>846</v>
      </c>
    </row>
    <row r="105" spans="1:2" ht="11.25" customHeight="1">
      <c r="A105" s="46" t="s">
        <v>290</v>
      </c>
      <c r="B105" s="47" t="s">
        <v>847</v>
      </c>
    </row>
    <row r="106" spans="1:2" ht="11.25" customHeight="1">
      <c r="A106" s="46" t="s">
        <v>291</v>
      </c>
      <c r="B106" s="47" t="s">
        <v>848</v>
      </c>
    </row>
    <row r="107" spans="1:2" ht="11.25" customHeight="1">
      <c r="A107" s="46" t="s">
        <v>292</v>
      </c>
      <c r="B107" s="47" t="s">
        <v>849</v>
      </c>
    </row>
    <row r="108" spans="1:2" ht="3" customHeight="1">
      <c r="A108" s="46"/>
      <c r="B108" s="47"/>
    </row>
    <row r="109" spans="1:2" s="31" customFormat="1" ht="11.45" customHeight="1">
      <c r="A109" s="44" t="s">
        <v>293</v>
      </c>
      <c r="B109" s="45" t="s">
        <v>850</v>
      </c>
    </row>
    <row r="110" spans="1:2" ht="11.25" customHeight="1">
      <c r="A110" s="46" t="s">
        <v>294</v>
      </c>
      <c r="B110" s="47" t="s">
        <v>851</v>
      </c>
    </row>
    <row r="111" spans="1:2" ht="11.25" customHeight="1">
      <c r="A111" s="46" t="s">
        <v>295</v>
      </c>
      <c r="B111" s="47" t="s">
        <v>808</v>
      </c>
    </row>
    <row r="112" spans="1:2" ht="11.25" customHeight="1">
      <c r="A112" s="46" t="s">
        <v>296</v>
      </c>
      <c r="B112" s="47" t="s">
        <v>809</v>
      </c>
    </row>
    <row r="113" spans="1:2" ht="11.25" customHeight="1">
      <c r="A113" s="46" t="s">
        <v>297</v>
      </c>
      <c r="B113" s="47" t="s">
        <v>810</v>
      </c>
    </row>
    <row r="114" spans="1:2" ht="11.25" customHeight="1">
      <c r="A114" s="46" t="s">
        <v>298</v>
      </c>
      <c r="B114" s="47" t="s">
        <v>812</v>
      </c>
    </row>
    <row r="115" spans="1:2" ht="11.25" customHeight="1">
      <c r="A115" s="46" t="s">
        <v>299</v>
      </c>
      <c r="B115" s="47" t="s">
        <v>813</v>
      </c>
    </row>
    <row r="116" spans="1:2" ht="11.25" customHeight="1">
      <c r="A116" s="46" t="s">
        <v>300</v>
      </c>
      <c r="B116" s="47" t="s">
        <v>814</v>
      </c>
    </row>
    <row r="117" spans="1:2" ht="11.25" customHeight="1">
      <c r="A117" s="46" t="s">
        <v>301</v>
      </c>
      <c r="B117" s="47" t="s">
        <v>815</v>
      </c>
    </row>
    <row r="118" spans="1:2" ht="11.25" customHeight="1">
      <c r="A118" s="46" t="s">
        <v>302</v>
      </c>
      <c r="B118" s="47" t="s">
        <v>852</v>
      </c>
    </row>
    <row r="119" spans="1:2" ht="11.25" customHeight="1">
      <c r="A119" s="46" t="s">
        <v>303</v>
      </c>
      <c r="B119" s="47" t="s">
        <v>853</v>
      </c>
    </row>
    <row r="120" spans="1:2" ht="11.25" customHeight="1">
      <c r="A120" s="46" t="s">
        <v>304</v>
      </c>
      <c r="B120" s="47" t="s">
        <v>854</v>
      </c>
    </row>
    <row r="121" spans="1:2" ht="11.25" customHeight="1">
      <c r="A121" s="46" t="s">
        <v>305</v>
      </c>
      <c r="B121" s="47" t="s">
        <v>855</v>
      </c>
    </row>
    <row r="122" spans="1:2" ht="11.25" customHeight="1">
      <c r="A122" s="46" t="s">
        <v>306</v>
      </c>
      <c r="B122" s="47" t="s">
        <v>856</v>
      </c>
    </row>
    <row r="123" spans="1:2" ht="3" customHeight="1">
      <c r="A123" s="46"/>
      <c r="B123" s="47"/>
    </row>
    <row r="124" spans="1:2" s="31" customFormat="1" ht="11.45" customHeight="1">
      <c r="A124" s="44" t="s">
        <v>307</v>
      </c>
      <c r="B124" s="45" t="s">
        <v>857</v>
      </c>
    </row>
    <row r="125" spans="1:2" ht="11.25" customHeight="1">
      <c r="A125" s="46" t="s">
        <v>308</v>
      </c>
      <c r="B125" s="47" t="s">
        <v>857</v>
      </c>
    </row>
    <row r="126" spans="1:2" ht="3" customHeight="1">
      <c r="A126" s="46"/>
      <c r="B126" s="47"/>
    </row>
    <row r="127" spans="1:2" s="31" customFormat="1" ht="11.45" customHeight="1">
      <c r="A127" s="44" t="s">
        <v>309</v>
      </c>
      <c r="B127" s="45" t="s">
        <v>858</v>
      </c>
    </row>
    <row r="128" spans="1:2" ht="11.25" customHeight="1">
      <c r="A128" s="46" t="s">
        <v>310</v>
      </c>
      <c r="B128" s="47" t="s">
        <v>859</v>
      </c>
    </row>
    <row r="129" spans="1:2" ht="11.25" customHeight="1">
      <c r="A129" s="46" t="s">
        <v>311</v>
      </c>
      <c r="B129" s="47" t="s">
        <v>808</v>
      </c>
    </row>
    <row r="130" spans="1:2" ht="11.25" customHeight="1">
      <c r="A130" s="46" t="s">
        <v>312</v>
      </c>
      <c r="B130" s="47" t="s">
        <v>809</v>
      </c>
    </row>
    <row r="131" spans="1:2" ht="11.25" customHeight="1">
      <c r="A131" s="46" t="s">
        <v>313</v>
      </c>
      <c r="B131" s="47" t="s">
        <v>810</v>
      </c>
    </row>
    <row r="132" spans="1:2" ht="11.25" customHeight="1">
      <c r="A132" s="46" t="s">
        <v>314</v>
      </c>
      <c r="B132" s="47" t="s">
        <v>812</v>
      </c>
    </row>
    <row r="133" spans="1:2" ht="11.25" customHeight="1">
      <c r="A133" s="46" t="s">
        <v>315</v>
      </c>
      <c r="B133" s="47" t="s">
        <v>813</v>
      </c>
    </row>
    <row r="134" spans="1:2" ht="11.25" customHeight="1">
      <c r="A134" s="46" t="s">
        <v>316</v>
      </c>
      <c r="B134" s="47" t="s">
        <v>814</v>
      </c>
    </row>
    <row r="135" spans="1:2" ht="11.25" customHeight="1">
      <c r="A135" s="46" t="s">
        <v>317</v>
      </c>
      <c r="B135" s="47" t="s">
        <v>815</v>
      </c>
    </row>
    <row r="136" spans="1:2" ht="11.25" customHeight="1">
      <c r="A136" s="46" t="s">
        <v>318</v>
      </c>
      <c r="B136" s="47" t="s">
        <v>816</v>
      </c>
    </row>
    <row r="137" spans="1:2" ht="11.25" customHeight="1">
      <c r="A137" s="46" t="s">
        <v>319</v>
      </c>
      <c r="B137" s="47" t="s">
        <v>817</v>
      </c>
    </row>
    <row r="138" spans="1:2" ht="11.45" customHeight="1">
      <c r="A138" s="46" t="s">
        <v>320</v>
      </c>
      <c r="B138" s="47" t="s">
        <v>860</v>
      </c>
    </row>
    <row r="139" spans="1:2" ht="11.45" customHeight="1">
      <c r="A139" s="46" t="s">
        <v>321</v>
      </c>
      <c r="B139" s="47" t="s">
        <v>861</v>
      </c>
    </row>
    <row r="140" spans="1:2" ht="23.45" customHeight="1">
      <c r="A140" s="48" t="s">
        <v>322</v>
      </c>
      <c r="B140" s="49" t="s">
        <v>862</v>
      </c>
    </row>
    <row r="141" spans="1:2" ht="23.45" customHeight="1">
      <c r="A141" s="48" t="s">
        <v>323</v>
      </c>
      <c r="B141" s="49" t="s">
        <v>863</v>
      </c>
    </row>
    <row r="142" spans="1:2" ht="11.25" customHeight="1">
      <c r="A142" s="48">
        <v>6833</v>
      </c>
      <c r="B142" s="49" t="s">
        <v>979</v>
      </c>
    </row>
    <row r="143" spans="1:2" ht="11.45" customHeight="1">
      <c r="A143" s="46" t="s">
        <v>324</v>
      </c>
      <c r="B143" s="47" t="s">
        <v>864</v>
      </c>
    </row>
    <row r="144" spans="1:2" ht="11.25" customHeight="1">
      <c r="A144" s="46" t="s">
        <v>325</v>
      </c>
      <c r="B144" s="47" t="s">
        <v>865</v>
      </c>
    </row>
    <row r="145" spans="1:2" ht="11.25" customHeight="1">
      <c r="A145" s="46" t="s">
        <v>326</v>
      </c>
      <c r="B145" s="47" t="s">
        <v>866</v>
      </c>
    </row>
    <row r="146" spans="1:2" ht="11.25" customHeight="1">
      <c r="A146" s="46" t="s">
        <v>327</v>
      </c>
      <c r="B146" s="47" t="s">
        <v>867</v>
      </c>
    </row>
    <row r="147" spans="1:2" ht="11.25" customHeight="1">
      <c r="A147" s="46" t="s">
        <v>328</v>
      </c>
      <c r="B147" s="47" t="s">
        <v>868</v>
      </c>
    </row>
    <row r="148" spans="1:2" ht="11.25" customHeight="1">
      <c r="A148" s="46" t="s">
        <v>329</v>
      </c>
      <c r="B148" s="47" t="s">
        <v>869</v>
      </c>
    </row>
    <row r="149" spans="1:2" ht="11.25" customHeight="1">
      <c r="A149" s="46" t="s">
        <v>330</v>
      </c>
      <c r="B149" s="47" t="s">
        <v>870</v>
      </c>
    </row>
    <row r="150" spans="1:2" ht="11.25" customHeight="1">
      <c r="A150" s="46" t="s">
        <v>331</v>
      </c>
      <c r="B150" s="47" t="s">
        <v>871</v>
      </c>
    </row>
    <row r="151" spans="1:2" ht="11.25" customHeight="1">
      <c r="A151" s="46" t="s">
        <v>332</v>
      </c>
      <c r="B151" s="47" t="s">
        <v>872</v>
      </c>
    </row>
    <row r="152" spans="1:2" ht="11.25" customHeight="1">
      <c r="A152" s="46" t="s">
        <v>333</v>
      </c>
      <c r="B152" s="47" t="s">
        <v>873</v>
      </c>
    </row>
    <row r="153" spans="1:2" ht="11.25" customHeight="1">
      <c r="A153" s="46" t="s">
        <v>334</v>
      </c>
      <c r="B153" s="47" t="s">
        <v>808</v>
      </c>
    </row>
    <row r="154" spans="1:2" ht="11.25" customHeight="1">
      <c r="A154" s="46" t="s">
        <v>335</v>
      </c>
      <c r="B154" s="47" t="s">
        <v>809</v>
      </c>
    </row>
    <row r="155" spans="1:2" ht="11.25" customHeight="1">
      <c r="A155" s="46" t="s">
        <v>336</v>
      </c>
      <c r="B155" s="47" t="s">
        <v>810</v>
      </c>
    </row>
    <row r="156" spans="1:2" ht="11.25" customHeight="1">
      <c r="A156" s="46" t="s">
        <v>337</v>
      </c>
      <c r="B156" s="47" t="s">
        <v>812</v>
      </c>
    </row>
    <row r="157" spans="1:2" ht="11.25" customHeight="1">
      <c r="A157" s="46" t="s">
        <v>338</v>
      </c>
      <c r="B157" s="47" t="s">
        <v>813</v>
      </c>
    </row>
    <row r="158" spans="1:2" ht="11.25" customHeight="1">
      <c r="A158" s="46" t="s">
        <v>339</v>
      </c>
      <c r="B158" s="47" t="s">
        <v>814</v>
      </c>
    </row>
    <row r="159" spans="1:2" ht="11.25" customHeight="1">
      <c r="A159" s="46" t="s">
        <v>340</v>
      </c>
      <c r="B159" s="47" t="s">
        <v>815</v>
      </c>
    </row>
    <row r="160" spans="1:2" ht="11.25" customHeight="1">
      <c r="A160" s="46" t="s">
        <v>341</v>
      </c>
      <c r="B160" s="47" t="s">
        <v>852</v>
      </c>
    </row>
    <row r="161" spans="1:2" ht="11.25" customHeight="1">
      <c r="A161" s="46" t="s">
        <v>342</v>
      </c>
      <c r="B161" s="47" t="s">
        <v>853</v>
      </c>
    </row>
    <row r="162" spans="1:2" ht="11.25" customHeight="1">
      <c r="A162" s="46" t="s">
        <v>343</v>
      </c>
      <c r="B162" s="47" t="s">
        <v>854</v>
      </c>
    </row>
    <row r="163" spans="1:2" ht="11.25" customHeight="1">
      <c r="A163" s="46" t="s">
        <v>344</v>
      </c>
      <c r="B163" s="47" t="s">
        <v>874</v>
      </c>
    </row>
    <row r="164" spans="1:2" ht="5.0999999999999996" customHeight="1">
      <c r="A164" s="46"/>
      <c r="B164" s="47"/>
    </row>
    <row r="165" spans="1:2" s="31" customFormat="1" ht="11.45" customHeight="1">
      <c r="A165" s="44" t="s">
        <v>345</v>
      </c>
      <c r="B165" s="45" t="s">
        <v>875</v>
      </c>
    </row>
    <row r="166" spans="1:2" ht="11.25" customHeight="1">
      <c r="A166" s="46" t="s">
        <v>346</v>
      </c>
      <c r="B166" s="47" t="s">
        <v>876</v>
      </c>
    </row>
    <row r="167" spans="1:2" ht="11.25" customHeight="1">
      <c r="A167" s="46" t="s">
        <v>347</v>
      </c>
      <c r="B167" s="47" t="s">
        <v>877</v>
      </c>
    </row>
    <row r="168" spans="1:2" ht="11.25" customHeight="1">
      <c r="A168" s="46" t="s">
        <v>348</v>
      </c>
      <c r="B168" s="47" t="s">
        <v>808</v>
      </c>
    </row>
    <row r="169" spans="1:2" ht="11.25" customHeight="1">
      <c r="A169" s="46" t="s">
        <v>349</v>
      </c>
      <c r="B169" s="47" t="s">
        <v>809</v>
      </c>
    </row>
    <row r="170" spans="1:2" ht="11.25" customHeight="1">
      <c r="A170" s="46" t="s">
        <v>350</v>
      </c>
      <c r="B170" s="47" t="s">
        <v>810</v>
      </c>
    </row>
    <row r="171" spans="1:2" ht="11.25" customHeight="1">
      <c r="A171" s="46" t="s">
        <v>351</v>
      </c>
      <c r="B171" s="47" t="s">
        <v>812</v>
      </c>
    </row>
    <row r="172" spans="1:2" ht="11.25" customHeight="1">
      <c r="A172" s="46" t="s">
        <v>352</v>
      </c>
      <c r="B172" s="47" t="s">
        <v>813</v>
      </c>
    </row>
    <row r="173" spans="1:2" ht="11.25" customHeight="1">
      <c r="A173" s="46" t="s">
        <v>353</v>
      </c>
      <c r="B173" s="47" t="s">
        <v>814</v>
      </c>
    </row>
    <row r="174" spans="1:2" ht="11.25" customHeight="1">
      <c r="A174" s="46" t="s">
        <v>354</v>
      </c>
      <c r="B174" s="47" t="s">
        <v>815</v>
      </c>
    </row>
    <row r="175" spans="1:2" ht="11.25" customHeight="1">
      <c r="A175" s="46" t="s">
        <v>355</v>
      </c>
      <c r="B175" s="47" t="s">
        <v>852</v>
      </c>
    </row>
    <row r="176" spans="1:2" ht="11.25" customHeight="1">
      <c r="A176" s="46" t="s">
        <v>356</v>
      </c>
      <c r="B176" s="47" t="s">
        <v>853</v>
      </c>
    </row>
    <row r="177" spans="1:2" ht="11.25" customHeight="1">
      <c r="A177" s="46" t="s">
        <v>357</v>
      </c>
      <c r="B177" s="47" t="s">
        <v>854</v>
      </c>
    </row>
    <row r="178" spans="1:2" ht="11.25" customHeight="1">
      <c r="A178" s="46" t="s">
        <v>358</v>
      </c>
      <c r="B178" s="47" t="s">
        <v>878</v>
      </c>
    </row>
    <row r="179" spans="1:2" ht="11.25" customHeight="1">
      <c r="A179" s="46" t="s">
        <v>359</v>
      </c>
      <c r="B179" s="47" t="s">
        <v>879</v>
      </c>
    </row>
    <row r="180" spans="1:2" ht="11.25" customHeight="1">
      <c r="A180" s="46" t="s">
        <v>360</v>
      </c>
      <c r="B180" s="47" t="s">
        <v>808</v>
      </c>
    </row>
    <row r="181" spans="1:2" ht="11.25" customHeight="1">
      <c r="A181" s="46" t="s">
        <v>361</v>
      </c>
      <c r="B181" s="47" t="s">
        <v>809</v>
      </c>
    </row>
    <row r="182" spans="1:2" ht="11.25" customHeight="1">
      <c r="A182" s="46" t="s">
        <v>362</v>
      </c>
      <c r="B182" s="47" t="s">
        <v>810</v>
      </c>
    </row>
    <row r="183" spans="1:2" ht="11.25" customHeight="1">
      <c r="A183" s="46" t="s">
        <v>363</v>
      </c>
      <c r="B183" s="47" t="s">
        <v>812</v>
      </c>
    </row>
    <row r="184" spans="1:2" ht="11.25" customHeight="1">
      <c r="A184" s="46" t="s">
        <v>364</v>
      </c>
      <c r="B184" s="47" t="s">
        <v>813</v>
      </c>
    </row>
    <row r="185" spans="1:2" ht="11.25" customHeight="1">
      <c r="A185" s="46" t="s">
        <v>365</v>
      </c>
      <c r="B185" s="47" t="s">
        <v>814</v>
      </c>
    </row>
    <row r="186" spans="1:2" ht="11.25" customHeight="1">
      <c r="A186" s="46" t="s">
        <v>366</v>
      </c>
      <c r="B186" s="47" t="s">
        <v>815</v>
      </c>
    </row>
    <row r="187" spans="1:2" ht="11.25" customHeight="1">
      <c r="A187" s="46" t="s">
        <v>367</v>
      </c>
      <c r="B187" s="47" t="s">
        <v>852</v>
      </c>
    </row>
    <row r="188" spans="1:2" ht="11.25" customHeight="1">
      <c r="A188" s="46" t="s">
        <v>368</v>
      </c>
      <c r="B188" s="47" t="s">
        <v>853</v>
      </c>
    </row>
    <row r="189" spans="1:2" ht="11.25" customHeight="1">
      <c r="A189" s="46" t="s">
        <v>369</v>
      </c>
      <c r="B189" s="47" t="s">
        <v>854</v>
      </c>
    </row>
    <row r="190" spans="1:2" ht="5.0999999999999996" customHeight="1">
      <c r="A190" s="46"/>
      <c r="B190" s="47"/>
    </row>
    <row r="191" spans="1:2">
      <c r="A191" s="44" t="s">
        <v>370</v>
      </c>
      <c r="B191" s="45" t="s">
        <v>880</v>
      </c>
    </row>
    <row r="192" spans="1:2" ht="5.0999999999999996" customHeight="1">
      <c r="A192" s="44"/>
      <c r="B192" s="45"/>
    </row>
    <row r="193" spans="1:2" s="31" customFormat="1" ht="11.45" customHeight="1">
      <c r="A193" s="44" t="s">
        <v>371</v>
      </c>
      <c r="B193" s="45" t="s">
        <v>881</v>
      </c>
    </row>
    <row r="194" spans="1:2" ht="11.25" customHeight="1">
      <c r="A194" s="46" t="s">
        <v>372</v>
      </c>
      <c r="B194" s="47" t="s">
        <v>882</v>
      </c>
    </row>
    <row r="195" spans="1:2" ht="11.25" customHeight="1">
      <c r="A195" s="46" t="s">
        <v>373</v>
      </c>
      <c r="B195" s="47" t="s">
        <v>883</v>
      </c>
    </row>
    <row r="196" spans="1:2" ht="11.25" customHeight="1">
      <c r="A196" s="46" t="s">
        <v>374</v>
      </c>
      <c r="B196" s="47" t="s">
        <v>884</v>
      </c>
    </row>
    <row r="197" spans="1:2" ht="11.25" customHeight="1">
      <c r="A197" s="46" t="s">
        <v>375</v>
      </c>
      <c r="B197" s="47" t="s">
        <v>885</v>
      </c>
    </row>
    <row r="198" spans="1:2" ht="11.25" customHeight="1">
      <c r="A198" s="46" t="s">
        <v>376</v>
      </c>
      <c r="B198" s="47" t="s">
        <v>886</v>
      </c>
    </row>
    <row r="199" spans="1:2" ht="11.25" customHeight="1">
      <c r="A199" s="46" t="s">
        <v>377</v>
      </c>
      <c r="B199" s="47" t="s">
        <v>883</v>
      </c>
    </row>
    <row r="200" spans="1:2" ht="11.25" customHeight="1">
      <c r="A200" s="46" t="s">
        <v>378</v>
      </c>
      <c r="B200" s="47" t="s">
        <v>884</v>
      </c>
    </row>
    <row r="201" spans="1:2" ht="11.25" customHeight="1">
      <c r="A201" s="46" t="s">
        <v>379</v>
      </c>
      <c r="B201" s="47" t="s">
        <v>885</v>
      </c>
    </row>
    <row r="202" spans="1:2" ht="11.25" customHeight="1">
      <c r="A202" s="46" t="s">
        <v>380</v>
      </c>
      <c r="B202" s="47" t="s">
        <v>887</v>
      </c>
    </row>
    <row r="203" spans="1:2" ht="11.25" customHeight="1">
      <c r="A203" s="46" t="s">
        <v>381</v>
      </c>
      <c r="B203" s="47" t="s">
        <v>883</v>
      </c>
    </row>
    <row r="204" spans="1:2" ht="11.25" customHeight="1">
      <c r="A204" s="46" t="s">
        <v>382</v>
      </c>
      <c r="B204" s="47" t="s">
        <v>884</v>
      </c>
    </row>
    <row r="205" spans="1:2" ht="11.25" customHeight="1">
      <c r="A205" s="46" t="s">
        <v>383</v>
      </c>
      <c r="B205" s="47" t="s">
        <v>885</v>
      </c>
    </row>
    <row r="206" spans="1:2" ht="11.25" customHeight="1">
      <c r="A206" s="46" t="s">
        <v>384</v>
      </c>
      <c r="B206" s="47" t="s">
        <v>888</v>
      </c>
    </row>
    <row r="207" spans="1:2" ht="5.0999999999999996" customHeight="1">
      <c r="A207" s="46"/>
      <c r="B207" s="47"/>
    </row>
    <row r="208" spans="1:2" s="31" customFormat="1" ht="11.45" customHeight="1">
      <c r="A208" s="44" t="s">
        <v>385</v>
      </c>
      <c r="B208" s="45" t="s">
        <v>889</v>
      </c>
    </row>
    <row r="209" spans="1:2" ht="11.25" customHeight="1">
      <c r="A209" s="46" t="s">
        <v>386</v>
      </c>
      <c r="B209" s="47" t="s">
        <v>890</v>
      </c>
    </row>
    <row r="210" spans="1:2" ht="11.25" customHeight="1">
      <c r="A210" s="46" t="s">
        <v>387</v>
      </c>
      <c r="B210" s="47" t="s">
        <v>883</v>
      </c>
    </row>
    <row r="211" spans="1:2" ht="11.25" customHeight="1">
      <c r="A211" s="46" t="s">
        <v>388</v>
      </c>
      <c r="B211" s="47" t="s">
        <v>884</v>
      </c>
    </row>
    <row r="212" spans="1:2" ht="11.25" customHeight="1">
      <c r="A212" s="46" t="s">
        <v>389</v>
      </c>
      <c r="B212" s="47" t="s">
        <v>885</v>
      </c>
    </row>
    <row r="213" spans="1:2" ht="11.25" customHeight="1">
      <c r="A213" s="46" t="s">
        <v>390</v>
      </c>
      <c r="B213" s="47" t="s">
        <v>887</v>
      </c>
    </row>
    <row r="214" spans="1:2" ht="11.25" customHeight="1">
      <c r="A214" s="46" t="s">
        <v>391</v>
      </c>
      <c r="B214" s="47" t="s">
        <v>883</v>
      </c>
    </row>
    <row r="215" spans="1:2" ht="11.25" customHeight="1">
      <c r="A215" s="46" t="s">
        <v>392</v>
      </c>
      <c r="B215" s="47" t="s">
        <v>884</v>
      </c>
    </row>
    <row r="216" spans="1:2" ht="11.25" customHeight="1">
      <c r="A216" s="46" t="s">
        <v>393</v>
      </c>
      <c r="B216" s="47" t="s">
        <v>885</v>
      </c>
    </row>
    <row r="217" spans="1:2" ht="11.25" customHeight="1">
      <c r="A217" s="46" t="s">
        <v>394</v>
      </c>
      <c r="B217" s="47" t="s">
        <v>891</v>
      </c>
    </row>
    <row r="218" spans="1:2" ht="5.0999999999999996" customHeight="1">
      <c r="A218" s="46"/>
      <c r="B218" s="47"/>
    </row>
    <row r="219" spans="1:2" s="31" customFormat="1" ht="11.45" customHeight="1">
      <c r="A219" s="44" t="s">
        <v>395</v>
      </c>
      <c r="B219" s="45" t="s">
        <v>892</v>
      </c>
    </row>
    <row r="220" spans="1:2" ht="11.25" customHeight="1">
      <c r="A220" s="46" t="s">
        <v>396</v>
      </c>
      <c r="B220" s="47" t="s">
        <v>893</v>
      </c>
    </row>
    <row r="221" spans="1:2" ht="11.25" customHeight="1">
      <c r="A221" s="46" t="s">
        <v>397</v>
      </c>
      <c r="B221" s="47" t="s">
        <v>894</v>
      </c>
    </row>
    <row r="222" spans="1:2" ht="11.25" customHeight="1">
      <c r="A222" s="46" t="s">
        <v>398</v>
      </c>
      <c r="B222" s="47" t="s">
        <v>895</v>
      </c>
    </row>
    <row r="223" spans="1:2" ht="11.25" customHeight="1">
      <c r="A223" s="46" t="s">
        <v>399</v>
      </c>
      <c r="B223" s="47" t="s">
        <v>836</v>
      </c>
    </row>
    <row r="224" spans="1:2" ht="11.25" customHeight="1">
      <c r="A224" s="46" t="s">
        <v>400</v>
      </c>
      <c r="B224" s="47" t="s">
        <v>896</v>
      </c>
    </row>
    <row r="225" spans="1:2" ht="11.25" customHeight="1">
      <c r="A225" s="46" t="s">
        <v>401</v>
      </c>
      <c r="B225" s="47" t="s">
        <v>897</v>
      </c>
    </row>
    <row r="226" spans="1:2" ht="11.25" customHeight="1">
      <c r="A226" s="46" t="s">
        <v>402</v>
      </c>
      <c r="B226" s="47" t="s">
        <v>898</v>
      </c>
    </row>
    <row r="227" spans="1:2" ht="11.25" customHeight="1">
      <c r="A227" s="46" t="s">
        <v>403</v>
      </c>
      <c r="B227" s="47" t="s">
        <v>899</v>
      </c>
    </row>
    <row r="228" spans="1:2" ht="11.25" customHeight="1">
      <c r="A228" s="46" t="s">
        <v>404</v>
      </c>
      <c r="B228" s="47" t="s">
        <v>900</v>
      </c>
    </row>
    <row r="229" spans="1:2" ht="11.25" customHeight="1">
      <c r="A229" s="46" t="s">
        <v>405</v>
      </c>
      <c r="B229" s="47" t="s">
        <v>901</v>
      </c>
    </row>
    <row r="230" spans="1:2" ht="11.25" customHeight="1">
      <c r="A230" s="46" t="s">
        <v>406</v>
      </c>
      <c r="B230" s="47" t="s">
        <v>902</v>
      </c>
    </row>
    <row r="231" spans="1:2" ht="11.25" customHeight="1">
      <c r="A231" s="46" t="s">
        <v>407</v>
      </c>
      <c r="B231" s="47" t="s">
        <v>903</v>
      </c>
    </row>
    <row r="232" spans="1:2" ht="11.25" customHeight="1">
      <c r="A232" s="46" t="s">
        <v>408</v>
      </c>
      <c r="B232" s="47" t="s">
        <v>904</v>
      </c>
    </row>
    <row r="233" spans="1:2" ht="11.25" customHeight="1">
      <c r="A233" s="46" t="s">
        <v>409</v>
      </c>
      <c r="B233" s="47" t="s">
        <v>905</v>
      </c>
    </row>
    <row r="234" spans="1:2" ht="5.0999999999999996" customHeight="1">
      <c r="A234" s="46"/>
      <c r="B234" s="47"/>
    </row>
    <row r="235" spans="1:2" s="31" customFormat="1" ht="11.45" customHeight="1">
      <c r="A235" s="44" t="s">
        <v>410</v>
      </c>
      <c r="B235" s="45" t="s">
        <v>906</v>
      </c>
    </row>
    <row r="236" spans="1:2" ht="11.25" customHeight="1">
      <c r="A236" s="46" t="s">
        <v>411</v>
      </c>
      <c r="B236" s="47" t="s">
        <v>811</v>
      </c>
    </row>
    <row r="237" spans="1:2" ht="11.25" customHeight="1">
      <c r="A237" s="46" t="s">
        <v>412</v>
      </c>
      <c r="B237" s="47" t="s">
        <v>907</v>
      </c>
    </row>
    <row r="238" spans="1:2" ht="11.25" customHeight="1">
      <c r="A238" s="46" t="s">
        <v>413</v>
      </c>
      <c r="B238" s="47" t="s">
        <v>908</v>
      </c>
    </row>
    <row r="239" spans="1:2" ht="11.25" customHeight="1">
      <c r="A239" s="46" t="s">
        <v>414</v>
      </c>
      <c r="B239" s="47" t="s">
        <v>909</v>
      </c>
    </row>
    <row r="240" spans="1:2" ht="11.25" customHeight="1">
      <c r="A240" s="46" t="s">
        <v>415</v>
      </c>
      <c r="B240" s="47" t="s">
        <v>910</v>
      </c>
    </row>
    <row r="241" spans="1:2" ht="11.25" customHeight="1">
      <c r="A241" s="46" t="s">
        <v>416</v>
      </c>
      <c r="B241" s="47" t="s">
        <v>911</v>
      </c>
    </row>
    <row r="242" spans="1:2" ht="11.25" customHeight="1">
      <c r="A242" s="46" t="s">
        <v>417</v>
      </c>
      <c r="B242" s="47" t="s">
        <v>912</v>
      </c>
    </row>
    <row r="243" spans="1:2" ht="11.25" customHeight="1">
      <c r="A243" s="46" t="s">
        <v>418</v>
      </c>
      <c r="B243" s="47" t="s">
        <v>913</v>
      </c>
    </row>
    <row r="244" spans="1:2" ht="11.25" customHeight="1">
      <c r="A244" s="46" t="s">
        <v>419</v>
      </c>
      <c r="B244" s="47" t="s">
        <v>914</v>
      </c>
    </row>
    <row r="245" spans="1:2" ht="11.25" customHeight="1">
      <c r="A245" s="46" t="s">
        <v>420</v>
      </c>
      <c r="B245" s="47" t="s">
        <v>915</v>
      </c>
    </row>
    <row r="246" spans="1:2" ht="11.25" customHeight="1">
      <c r="A246" s="46" t="s">
        <v>421</v>
      </c>
      <c r="B246" s="47" t="s">
        <v>829</v>
      </c>
    </row>
    <row r="247" spans="1:2" ht="11.25" customHeight="1">
      <c r="A247" s="46" t="s">
        <v>422</v>
      </c>
      <c r="B247" s="47" t="s">
        <v>907</v>
      </c>
    </row>
    <row r="248" spans="1:2" ht="11.25" customHeight="1">
      <c r="A248" s="46" t="s">
        <v>423</v>
      </c>
      <c r="B248" s="47" t="s">
        <v>908</v>
      </c>
    </row>
    <row r="249" spans="1:2" ht="11.25" customHeight="1">
      <c r="A249" s="46" t="s">
        <v>424</v>
      </c>
      <c r="B249" s="47" t="s">
        <v>909</v>
      </c>
    </row>
    <row r="250" spans="1:2" ht="11.25" customHeight="1">
      <c r="A250" s="46" t="s">
        <v>425</v>
      </c>
      <c r="B250" s="47" t="s">
        <v>910</v>
      </c>
    </row>
    <row r="251" spans="1:2" ht="11.25" customHeight="1">
      <c r="A251" s="46" t="s">
        <v>426</v>
      </c>
      <c r="B251" s="47" t="s">
        <v>911</v>
      </c>
    </row>
    <row r="252" spans="1:2" ht="11.25" customHeight="1">
      <c r="A252" s="46" t="s">
        <v>427</v>
      </c>
      <c r="B252" s="47" t="s">
        <v>912</v>
      </c>
    </row>
    <row r="253" spans="1:2" ht="11.25" customHeight="1">
      <c r="A253" s="46" t="s">
        <v>428</v>
      </c>
      <c r="B253" s="47" t="s">
        <v>913</v>
      </c>
    </row>
    <row r="254" spans="1:2" ht="11.25" customHeight="1">
      <c r="A254" s="46" t="s">
        <v>429</v>
      </c>
      <c r="B254" s="47" t="s">
        <v>914</v>
      </c>
    </row>
    <row r="255" spans="1:2" ht="11.25" customHeight="1">
      <c r="A255" s="46" t="s">
        <v>430</v>
      </c>
      <c r="B255" s="47" t="s">
        <v>915</v>
      </c>
    </row>
    <row r="256" spans="1:2" ht="11.25" customHeight="1">
      <c r="A256" s="46" t="s">
        <v>431</v>
      </c>
      <c r="B256" s="47" t="s">
        <v>916</v>
      </c>
    </row>
    <row r="257" spans="1:2" ht="11.25" customHeight="1">
      <c r="A257" s="46" t="s">
        <v>432</v>
      </c>
      <c r="B257" s="47" t="s">
        <v>917</v>
      </c>
    </row>
    <row r="258" spans="1:2" ht="11.25" customHeight="1">
      <c r="A258" s="46" t="s">
        <v>433</v>
      </c>
      <c r="B258" s="47" t="s">
        <v>918</v>
      </c>
    </row>
    <row r="259" spans="1:2" ht="11.25" customHeight="1">
      <c r="A259" s="46" t="s">
        <v>434</v>
      </c>
      <c r="B259" s="47" t="s">
        <v>919</v>
      </c>
    </row>
    <row r="260" spans="1:2" ht="11.25" customHeight="1">
      <c r="A260" s="46" t="s">
        <v>435</v>
      </c>
      <c r="B260" s="47" t="s">
        <v>920</v>
      </c>
    </row>
    <row r="261" spans="1:2" ht="11.25" customHeight="1">
      <c r="A261" s="46" t="s">
        <v>436</v>
      </c>
      <c r="B261" s="47" t="s">
        <v>921</v>
      </c>
    </row>
    <row r="262" spans="1:2" ht="11.25" customHeight="1">
      <c r="A262" s="46" t="s">
        <v>437</v>
      </c>
      <c r="B262" s="47" t="s">
        <v>922</v>
      </c>
    </row>
    <row r="263" spans="1:2" ht="11.25" customHeight="1">
      <c r="A263" s="46" t="s">
        <v>438</v>
      </c>
      <c r="B263" s="47" t="s">
        <v>923</v>
      </c>
    </row>
    <row r="264" spans="1:2" ht="11.25" customHeight="1">
      <c r="A264" s="46" t="s">
        <v>439</v>
      </c>
      <c r="B264" s="47" t="s">
        <v>907</v>
      </c>
    </row>
    <row r="265" spans="1:2" ht="11.25" customHeight="1">
      <c r="A265" s="46" t="s">
        <v>440</v>
      </c>
      <c r="B265" s="47" t="s">
        <v>908</v>
      </c>
    </row>
    <row r="266" spans="1:2" ht="11.25" customHeight="1">
      <c r="A266" s="46" t="s">
        <v>441</v>
      </c>
      <c r="B266" s="47" t="s">
        <v>909</v>
      </c>
    </row>
    <row r="267" spans="1:2" ht="11.25" customHeight="1">
      <c r="A267" s="46" t="s">
        <v>442</v>
      </c>
      <c r="B267" s="47" t="s">
        <v>910</v>
      </c>
    </row>
    <row r="268" spans="1:2" ht="11.25" customHeight="1">
      <c r="A268" s="46" t="s">
        <v>443</v>
      </c>
      <c r="B268" s="47" t="s">
        <v>911</v>
      </c>
    </row>
    <row r="269" spans="1:2" ht="11.25" customHeight="1">
      <c r="A269" s="46" t="s">
        <v>444</v>
      </c>
      <c r="B269" s="47" t="s">
        <v>924</v>
      </c>
    </row>
    <row r="270" spans="1:2" ht="11.25" customHeight="1">
      <c r="A270" s="46" t="s">
        <v>445</v>
      </c>
      <c r="B270" s="47" t="s">
        <v>907</v>
      </c>
    </row>
    <row r="271" spans="1:2" ht="11.25" customHeight="1">
      <c r="A271" s="46" t="s">
        <v>446</v>
      </c>
      <c r="B271" s="47" t="s">
        <v>908</v>
      </c>
    </row>
    <row r="272" spans="1:2" ht="11.25" customHeight="1">
      <c r="A272" s="46" t="s">
        <v>447</v>
      </c>
      <c r="B272" s="47" t="s">
        <v>909</v>
      </c>
    </row>
    <row r="273" spans="1:2" ht="11.25" customHeight="1">
      <c r="A273" s="46" t="s">
        <v>448</v>
      </c>
      <c r="B273" s="47" t="s">
        <v>910</v>
      </c>
    </row>
    <row r="274" spans="1:2" ht="11.25" customHeight="1">
      <c r="A274" s="46" t="s">
        <v>449</v>
      </c>
      <c r="B274" s="47" t="s">
        <v>925</v>
      </c>
    </row>
    <row r="275" spans="1:2" ht="5.0999999999999996" customHeight="1">
      <c r="A275" s="46"/>
      <c r="B275" s="47"/>
    </row>
    <row r="276" spans="1:2" s="31" customFormat="1" ht="11.45" customHeight="1">
      <c r="A276" s="44" t="s">
        <v>450</v>
      </c>
      <c r="B276" s="45" t="s">
        <v>926</v>
      </c>
    </row>
    <row r="277" spans="1:2" ht="11.25" customHeight="1">
      <c r="A277" s="46" t="s">
        <v>451</v>
      </c>
      <c r="B277" s="47" t="s">
        <v>927</v>
      </c>
    </row>
    <row r="278" spans="1:2" ht="11.25" customHeight="1">
      <c r="A278" s="46" t="s">
        <v>452</v>
      </c>
      <c r="B278" s="47" t="s">
        <v>928</v>
      </c>
    </row>
    <row r="279" spans="1:2" ht="11.25" customHeight="1">
      <c r="A279" s="46" t="s">
        <v>453</v>
      </c>
      <c r="B279" s="47" t="s">
        <v>929</v>
      </c>
    </row>
    <row r="280" spans="1:2" ht="11.25" customHeight="1">
      <c r="A280" s="46" t="s">
        <v>454</v>
      </c>
      <c r="B280" s="47" t="s">
        <v>930</v>
      </c>
    </row>
    <row r="281" spans="1:2" ht="11.25" customHeight="1">
      <c r="A281" s="46" t="s">
        <v>455</v>
      </c>
      <c r="B281" s="47" t="s">
        <v>931</v>
      </c>
    </row>
    <row r="282" spans="1:2" ht="11.25" customHeight="1">
      <c r="A282" s="46" t="s">
        <v>456</v>
      </c>
      <c r="B282" s="47" t="s">
        <v>932</v>
      </c>
    </row>
    <row r="283" spans="1:2" ht="11.25" customHeight="1">
      <c r="A283" s="46" t="s">
        <v>457</v>
      </c>
      <c r="B283" s="47" t="s">
        <v>933</v>
      </c>
    </row>
    <row r="284" spans="1:2" ht="11.25" customHeight="1">
      <c r="A284" s="46" t="s">
        <v>458</v>
      </c>
      <c r="B284" s="47" t="s">
        <v>907</v>
      </c>
    </row>
    <row r="285" spans="1:2" ht="11.25" customHeight="1">
      <c r="A285" s="46" t="s">
        <v>459</v>
      </c>
      <c r="B285" s="47" t="s">
        <v>908</v>
      </c>
    </row>
    <row r="286" spans="1:2" ht="11.25" customHeight="1">
      <c r="A286" s="46" t="s">
        <v>460</v>
      </c>
      <c r="B286" s="47" t="s">
        <v>909</v>
      </c>
    </row>
    <row r="287" spans="1:2" ht="11.25" customHeight="1">
      <c r="A287" s="46" t="s">
        <v>461</v>
      </c>
      <c r="B287" s="47" t="s">
        <v>910</v>
      </c>
    </row>
    <row r="288" spans="1:2" ht="11.25" customHeight="1">
      <c r="A288" s="46" t="s">
        <v>462</v>
      </c>
      <c r="B288" s="47" t="s">
        <v>911</v>
      </c>
    </row>
    <row r="289" spans="1:2" ht="11.25" customHeight="1">
      <c r="A289" s="46" t="s">
        <v>463</v>
      </c>
      <c r="B289" s="47" t="s">
        <v>912</v>
      </c>
    </row>
    <row r="290" spans="1:2" ht="11.25" customHeight="1">
      <c r="A290" s="46" t="s">
        <v>464</v>
      </c>
      <c r="B290" s="47" t="s">
        <v>913</v>
      </c>
    </row>
    <row r="291" spans="1:2" ht="11.25" customHeight="1">
      <c r="A291" s="46" t="s">
        <v>465</v>
      </c>
      <c r="B291" s="47" t="s">
        <v>914</v>
      </c>
    </row>
    <row r="292" spans="1:2" ht="11.25" customHeight="1">
      <c r="A292" s="46" t="s">
        <v>466</v>
      </c>
      <c r="B292" s="47" t="s">
        <v>915</v>
      </c>
    </row>
    <row r="293" spans="1:2" ht="11.25" customHeight="1">
      <c r="A293" s="46" t="s">
        <v>467</v>
      </c>
      <c r="B293" s="47" t="s">
        <v>819</v>
      </c>
    </row>
    <row r="294" spans="1:2" ht="11.25" customHeight="1">
      <c r="A294" s="46" t="s">
        <v>468</v>
      </c>
      <c r="B294" s="47" t="s">
        <v>934</v>
      </c>
    </row>
    <row r="295" spans="1:2" ht="11.25" customHeight="1">
      <c r="A295" s="46" t="s">
        <v>469</v>
      </c>
      <c r="B295" s="47" t="s">
        <v>935</v>
      </c>
    </row>
    <row r="296" spans="1:2" ht="11.25" customHeight="1">
      <c r="A296" s="46" t="s">
        <v>470</v>
      </c>
      <c r="B296" s="47" t="s">
        <v>845</v>
      </c>
    </row>
    <row r="297" spans="1:2" ht="11.25" customHeight="1">
      <c r="A297" s="46" t="s">
        <v>471</v>
      </c>
      <c r="B297" s="47" t="s">
        <v>846</v>
      </c>
    </row>
    <row r="298" spans="1:2" ht="11.25" customHeight="1">
      <c r="A298" s="46" t="s">
        <v>472</v>
      </c>
      <c r="B298" s="47" t="s">
        <v>936</v>
      </c>
    </row>
    <row r="299" spans="1:2" ht="11.25" customHeight="1">
      <c r="A299" s="46" t="s">
        <v>473</v>
      </c>
      <c r="B299" s="47" t="s">
        <v>848</v>
      </c>
    </row>
    <row r="300" spans="1:2" ht="11.25" customHeight="1">
      <c r="A300" s="46" t="s">
        <v>474</v>
      </c>
      <c r="B300" s="47" t="s">
        <v>937</v>
      </c>
    </row>
    <row r="301" spans="1:2" ht="5.0999999999999996" customHeight="1">
      <c r="A301" s="46"/>
      <c r="B301" s="47"/>
    </row>
    <row r="302" spans="1:2" s="31" customFormat="1" ht="11.45" customHeight="1">
      <c r="A302" s="44" t="s">
        <v>475</v>
      </c>
      <c r="B302" s="45" t="s">
        <v>938</v>
      </c>
    </row>
    <row r="303" spans="1:2" ht="11.25" customHeight="1">
      <c r="A303" s="46" t="s">
        <v>476</v>
      </c>
      <c r="B303" s="47" t="s">
        <v>72</v>
      </c>
    </row>
    <row r="304" spans="1:2" ht="11.25" customHeight="1">
      <c r="A304" s="46" t="s">
        <v>477</v>
      </c>
      <c r="B304" s="47" t="s">
        <v>907</v>
      </c>
    </row>
    <row r="305" spans="1:2" ht="11.25" customHeight="1">
      <c r="A305" s="46" t="s">
        <v>478</v>
      </c>
      <c r="B305" s="47" t="s">
        <v>908</v>
      </c>
    </row>
    <row r="306" spans="1:2" ht="11.25" customHeight="1">
      <c r="A306" s="46" t="s">
        <v>479</v>
      </c>
      <c r="B306" s="47" t="s">
        <v>909</v>
      </c>
    </row>
    <row r="307" spans="1:2" ht="11.25" customHeight="1">
      <c r="A307" s="46" t="s">
        <v>480</v>
      </c>
      <c r="B307" s="47" t="s">
        <v>910</v>
      </c>
    </row>
    <row r="308" spans="1:2" ht="11.25" customHeight="1">
      <c r="A308" s="46" t="s">
        <v>481</v>
      </c>
      <c r="B308" s="47" t="s">
        <v>911</v>
      </c>
    </row>
    <row r="309" spans="1:2" ht="11.25" customHeight="1">
      <c r="A309" s="46" t="s">
        <v>482</v>
      </c>
      <c r="B309" s="47" t="s">
        <v>912</v>
      </c>
    </row>
    <row r="310" spans="1:2" ht="11.25" customHeight="1">
      <c r="A310" s="46" t="s">
        <v>483</v>
      </c>
      <c r="B310" s="47" t="s">
        <v>913</v>
      </c>
    </row>
    <row r="311" spans="1:2" ht="11.25" customHeight="1">
      <c r="A311" s="46" t="s">
        <v>484</v>
      </c>
      <c r="B311" s="47" t="s">
        <v>939</v>
      </c>
    </row>
    <row r="312" spans="1:2" ht="11.25" customHeight="1">
      <c r="A312" s="46" t="s">
        <v>485</v>
      </c>
      <c r="B312" s="47" t="s">
        <v>940</v>
      </c>
    </row>
    <row r="313" spans="1:2" ht="11.25" customHeight="1">
      <c r="A313" s="46" t="s">
        <v>486</v>
      </c>
      <c r="B313" s="47" t="s">
        <v>941</v>
      </c>
    </row>
    <row r="314" spans="1:2" ht="11.25" customHeight="1">
      <c r="A314" s="46" t="s">
        <v>487</v>
      </c>
      <c r="B314" s="47" t="s">
        <v>942</v>
      </c>
    </row>
    <row r="315" spans="1:2" ht="11.25" customHeight="1">
      <c r="A315" s="46" t="s">
        <v>488</v>
      </c>
      <c r="B315" s="47" t="s">
        <v>943</v>
      </c>
    </row>
    <row r="316" spans="1:2" ht="11.25" customHeight="1">
      <c r="A316" s="46" t="s">
        <v>489</v>
      </c>
      <c r="B316" s="47" t="s">
        <v>944</v>
      </c>
    </row>
    <row r="317" spans="1:2" ht="11.25" customHeight="1">
      <c r="A317" s="46" t="s">
        <v>490</v>
      </c>
      <c r="B317" s="47" t="s">
        <v>945</v>
      </c>
    </row>
    <row r="318" spans="1:2" ht="11.25" customHeight="1">
      <c r="A318" s="46" t="s">
        <v>491</v>
      </c>
      <c r="B318" s="47" t="s">
        <v>946</v>
      </c>
    </row>
    <row r="319" spans="1:2" ht="5.0999999999999996" customHeight="1">
      <c r="A319" s="46"/>
      <c r="B319" s="47"/>
    </row>
    <row r="320" spans="1:2" s="31" customFormat="1" ht="11.45" customHeight="1">
      <c r="A320" s="44" t="s">
        <v>492</v>
      </c>
      <c r="B320" s="45" t="s">
        <v>947</v>
      </c>
    </row>
    <row r="321" spans="1:2" ht="11.25" customHeight="1">
      <c r="A321" s="46" t="s">
        <v>493</v>
      </c>
      <c r="B321" s="47" t="s">
        <v>947</v>
      </c>
    </row>
    <row r="322" spans="1:2" ht="5.0999999999999996" customHeight="1">
      <c r="A322" s="46"/>
      <c r="B322" s="47"/>
    </row>
    <row r="323" spans="1:2" s="31" customFormat="1" ht="11.45" customHeight="1">
      <c r="A323" s="44" t="s">
        <v>494</v>
      </c>
      <c r="B323" s="45" t="s">
        <v>948</v>
      </c>
    </row>
    <row r="324" spans="1:2" ht="11.25" customHeight="1">
      <c r="A324" s="46" t="s">
        <v>495</v>
      </c>
      <c r="B324" s="47" t="s">
        <v>949</v>
      </c>
    </row>
    <row r="325" spans="1:2" ht="11.25" customHeight="1">
      <c r="A325" s="46" t="s">
        <v>496</v>
      </c>
      <c r="B325" s="47" t="s">
        <v>907</v>
      </c>
    </row>
    <row r="326" spans="1:2" ht="11.25" customHeight="1">
      <c r="A326" s="46" t="s">
        <v>497</v>
      </c>
      <c r="B326" s="47" t="s">
        <v>908</v>
      </c>
    </row>
    <row r="327" spans="1:2" ht="11.25" customHeight="1">
      <c r="A327" s="46" t="s">
        <v>498</v>
      </c>
      <c r="B327" s="47" t="s">
        <v>909</v>
      </c>
    </row>
    <row r="328" spans="1:2" ht="11.25" customHeight="1">
      <c r="A328" s="46" t="s">
        <v>499</v>
      </c>
      <c r="B328" s="47" t="s">
        <v>910</v>
      </c>
    </row>
    <row r="329" spans="1:2" ht="11.25" customHeight="1">
      <c r="A329" s="46" t="s">
        <v>500</v>
      </c>
      <c r="B329" s="47" t="s">
        <v>911</v>
      </c>
    </row>
    <row r="330" spans="1:2" ht="11.25" customHeight="1">
      <c r="A330" s="46" t="s">
        <v>501</v>
      </c>
      <c r="B330" s="47" t="s">
        <v>912</v>
      </c>
    </row>
    <row r="331" spans="1:2" ht="11.25" customHeight="1">
      <c r="A331" s="46" t="s">
        <v>502</v>
      </c>
      <c r="B331" s="47" t="s">
        <v>913</v>
      </c>
    </row>
    <row r="332" spans="1:2" ht="11.25" customHeight="1">
      <c r="A332" s="46" t="s">
        <v>503</v>
      </c>
      <c r="B332" s="47" t="s">
        <v>914</v>
      </c>
    </row>
    <row r="333" spans="1:2" ht="11.25" customHeight="1">
      <c r="A333" s="46" t="s">
        <v>504</v>
      </c>
      <c r="B333" s="47" t="s">
        <v>915</v>
      </c>
    </row>
    <row r="334" spans="1:2" ht="11.25" customHeight="1">
      <c r="A334" s="46" t="s">
        <v>505</v>
      </c>
      <c r="B334" s="47" t="s">
        <v>950</v>
      </c>
    </row>
    <row r="335" spans="1:2" ht="11.25" customHeight="1">
      <c r="A335" s="46" t="s">
        <v>506</v>
      </c>
      <c r="B335" s="47" t="s">
        <v>951</v>
      </c>
    </row>
    <row r="336" spans="1:2" ht="23.45" customHeight="1">
      <c r="A336" s="48" t="s">
        <v>507</v>
      </c>
      <c r="B336" s="49" t="s">
        <v>952</v>
      </c>
    </row>
    <row r="337" spans="1:2" ht="23.45" customHeight="1">
      <c r="A337" s="48" t="s">
        <v>508</v>
      </c>
      <c r="B337" s="49" t="s">
        <v>953</v>
      </c>
    </row>
    <row r="338" spans="1:2" ht="11.25" customHeight="1">
      <c r="A338" s="48">
        <v>7833</v>
      </c>
      <c r="B338" s="49" t="s">
        <v>980</v>
      </c>
    </row>
    <row r="339" spans="1:2" ht="11.25" customHeight="1">
      <c r="A339" s="46" t="s">
        <v>509</v>
      </c>
      <c r="B339" s="47" t="s">
        <v>954</v>
      </c>
    </row>
    <row r="340" spans="1:2" ht="11.25" customHeight="1">
      <c r="A340" s="46" t="s">
        <v>510</v>
      </c>
      <c r="B340" s="47" t="s">
        <v>865</v>
      </c>
    </row>
    <row r="341" spans="1:2" ht="11.25" customHeight="1">
      <c r="A341" s="46" t="s">
        <v>511</v>
      </c>
      <c r="B341" s="47" t="s">
        <v>866</v>
      </c>
    </row>
    <row r="342" spans="1:2" ht="11.25" customHeight="1">
      <c r="A342" s="46" t="s">
        <v>512</v>
      </c>
      <c r="B342" s="47" t="s">
        <v>867</v>
      </c>
    </row>
    <row r="343" spans="1:2" ht="11.25" customHeight="1">
      <c r="A343" s="46" t="s">
        <v>513</v>
      </c>
      <c r="B343" s="47" t="s">
        <v>868</v>
      </c>
    </row>
    <row r="344" spans="1:2" ht="11.25" customHeight="1">
      <c r="A344" s="46" t="s">
        <v>514</v>
      </c>
      <c r="B344" s="47" t="s">
        <v>869</v>
      </c>
    </row>
    <row r="345" spans="1:2" ht="11.25" customHeight="1">
      <c r="A345" s="46" t="s">
        <v>515</v>
      </c>
      <c r="B345" s="47" t="s">
        <v>870</v>
      </c>
    </row>
    <row r="346" spans="1:2" ht="11.25" customHeight="1">
      <c r="A346" s="46" t="s">
        <v>516</v>
      </c>
      <c r="B346" s="47" t="s">
        <v>871</v>
      </c>
    </row>
    <row r="347" spans="1:2" ht="11.25" customHeight="1">
      <c r="A347" s="46" t="s">
        <v>517</v>
      </c>
      <c r="B347" s="47" t="s">
        <v>955</v>
      </c>
    </row>
    <row r="348" spans="1:2" ht="11.25" customHeight="1">
      <c r="A348" s="46" t="s">
        <v>518</v>
      </c>
      <c r="B348" s="47" t="s">
        <v>956</v>
      </c>
    </row>
    <row r="349" spans="1:2" ht="11.25" customHeight="1">
      <c r="A349" s="46" t="s">
        <v>519</v>
      </c>
      <c r="B349" s="47" t="s">
        <v>957</v>
      </c>
    </row>
    <row r="350" spans="1:2" ht="11.25" customHeight="1">
      <c r="A350" s="46" t="s">
        <v>520</v>
      </c>
      <c r="B350" s="47" t="s">
        <v>907</v>
      </c>
    </row>
    <row r="351" spans="1:2" ht="11.25" customHeight="1">
      <c r="A351" s="46" t="s">
        <v>521</v>
      </c>
      <c r="B351" s="47" t="s">
        <v>908</v>
      </c>
    </row>
    <row r="352" spans="1:2" ht="11.25" customHeight="1">
      <c r="A352" s="46" t="s">
        <v>522</v>
      </c>
      <c r="B352" s="47" t="s">
        <v>909</v>
      </c>
    </row>
    <row r="353" spans="1:2" ht="11.25" customHeight="1">
      <c r="A353" s="46" t="s">
        <v>523</v>
      </c>
      <c r="B353" s="47" t="s">
        <v>910</v>
      </c>
    </row>
    <row r="354" spans="1:2" ht="11.25" customHeight="1">
      <c r="A354" s="46" t="s">
        <v>524</v>
      </c>
      <c r="B354" s="47" t="s">
        <v>911</v>
      </c>
    </row>
    <row r="355" spans="1:2" ht="11.25" customHeight="1">
      <c r="A355" s="46" t="s">
        <v>525</v>
      </c>
      <c r="B355" s="47" t="s">
        <v>912</v>
      </c>
    </row>
    <row r="356" spans="1:2" ht="11.25" customHeight="1">
      <c r="A356" s="46" t="s">
        <v>526</v>
      </c>
      <c r="B356" s="47" t="s">
        <v>913</v>
      </c>
    </row>
    <row r="357" spans="1:2" ht="11.25" customHeight="1">
      <c r="A357" s="46" t="s">
        <v>527</v>
      </c>
      <c r="B357" s="47" t="s">
        <v>939</v>
      </c>
    </row>
    <row r="358" spans="1:2" ht="11.25" customHeight="1">
      <c r="A358" s="46" t="s">
        <v>528</v>
      </c>
      <c r="B358" s="47" t="s">
        <v>940</v>
      </c>
    </row>
    <row r="359" spans="1:2" ht="11.25" customHeight="1">
      <c r="A359" s="46" t="s">
        <v>529</v>
      </c>
      <c r="B359" s="47" t="s">
        <v>941</v>
      </c>
    </row>
    <row r="360" spans="1:2" ht="5.0999999999999996" customHeight="1">
      <c r="A360" s="46"/>
      <c r="B360" s="47"/>
    </row>
    <row r="361" spans="1:2" s="31" customFormat="1" ht="11.45" customHeight="1">
      <c r="A361" s="44" t="s">
        <v>530</v>
      </c>
      <c r="B361" s="45" t="s">
        <v>958</v>
      </c>
    </row>
    <row r="362" spans="1:2" ht="11.25" customHeight="1">
      <c r="A362" s="46" t="s">
        <v>531</v>
      </c>
      <c r="B362" s="47" t="s">
        <v>959</v>
      </c>
    </row>
    <row r="363" spans="1:2" ht="11.25" customHeight="1">
      <c r="A363" s="46" t="s">
        <v>532</v>
      </c>
      <c r="B363" s="47" t="s">
        <v>960</v>
      </c>
    </row>
    <row r="364" spans="1:2" ht="11.25" customHeight="1">
      <c r="A364" s="46" t="s">
        <v>533</v>
      </c>
      <c r="B364" s="47" t="s">
        <v>907</v>
      </c>
    </row>
    <row r="365" spans="1:2" ht="11.25" customHeight="1">
      <c r="A365" s="46" t="s">
        <v>534</v>
      </c>
      <c r="B365" s="47" t="s">
        <v>908</v>
      </c>
    </row>
    <row r="366" spans="1:2" ht="11.25" customHeight="1">
      <c r="A366" s="46" t="s">
        <v>535</v>
      </c>
      <c r="B366" s="47" t="s">
        <v>909</v>
      </c>
    </row>
    <row r="367" spans="1:2" ht="11.25" customHeight="1">
      <c r="A367" s="46" t="s">
        <v>536</v>
      </c>
      <c r="B367" s="47" t="s">
        <v>910</v>
      </c>
    </row>
    <row r="368" spans="1:2" ht="11.25" customHeight="1">
      <c r="A368" s="46" t="s">
        <v>537</v>
      </c>
      <c r="B368" s="47" t="s">
        <v>911</v>
      </c>
    </row>
    <row r="369" spans="1:2" ht="11.25" customHeight="1">
      <c r="A369" s="46" t="s">
        <v>538</v>
      </c>
      <c r="B369" s="47" t="s">
        <v>912</v>
      </c>
    </row>
    <row r="370" spans="1:2" ht="11.25" customHeight="1">
      <c r="A370" s="46" t="s">
        <v>539</v>
      </c>
      <c r="B370" s="47" t="s">
        <v>913</v>
      </c>
    </row>
    <row r="371" spans="1:2" ht="11.25" customHeight="1">
      <c r="A371" s="46" t="s">
        <v>540</v>
      </c>
      <c r="B371" s="47" t="s">
        <v>939</v>
      </c>
    </row>
    <row r="372" spans="1:2" ht="11.25" customHeight="1">
      <c r="A372" s="46" t="s">
        <v>541</v>
      </c>
      <c r="B372" s="47" t="s">
        <v>940</v>
      </c>
    </row>
    <row r="373" spans="1:2" ht="11.25" customHeight="1">
      <c r="A373" s="46" t="s">
        <v>542</v>
      </c>
      <c r="B373" s="47" t="s">
        <v>941</v>
      </c>
    </row>
    <row r="374" spans="1:2" ht="11.25" customHeight="1">
      <c r="A374" s="46" t="s">
        <v>543</v>
      </c>
      <c r="B374" s="47" t="s">
        <v>961</v>
      </c>
    </row>
    <row r="375" spans="1:2" ht="11.25" customHeight="1">
      <c r="A375" s="46" t="s">
        <v>544</v>
      </c>
      <c r="B375" s="47" t="s">
        <v>962</v>
      </c>
    </row>
    <row r="376" spans="1:2" ht="11.25" customHeight="1">
      <c r="A376" s="46" t="s">
        <v>545</v>
      </c>
      <c r="B376" s="47" t="s">
        <v>907</v>
      </c>
    </row>
    <row r="377" spans="1:2" ht="11.25" customHeight="1">
      <c r="A377" s="46" t="s">
        <v>546</v>
      </c>
      <c r="B377" s="47" t="s">
        <v>908</v>
      </c>
    </row>
    <row r="378" spans="1:2" ht="11.25" customHeight="1">
      <c r="A378" s="46" t="s">
        <v>547</v>
      </c>
      <c r="B378" s="47" t="s">
        <v>909</v>
      </c>
    </row>
    <row r="379" spans="1:2" ht="11.25" customHeight="1">
      <c r="A379" s="46" t="s">
        <v>548</v>
      </c>
      <c r="B379" s="47" t="s">
        <v>910</v>
      </c>
    </row>
    <row r="380" spans="1:2" ht="11.25" customHeight="1">
      <c r="A380" s="46" t="s">
        <v>549</v>
      </c>
      <c r="B380" s="47" t="s">
        <v>911</v>
      </c>
    </row>
    <row r="381" spans="1:2" ht="11.25" customHeight="1">
      <c r="A381" s="46" t="s">
        <v>550</v>
      </c>
      <c r="B381" s="47" t="s">
        <v>912</v>
      </c>
    </row>
    <row r="382" spans="1:2" ht="11.25" customHeight="1">
      <c r="A382" s="46" t="s">
        <v>551</v>
      </c>
      <c r="B382" s="47" t="s">
        <v>913</v>
      </c>
    </row>
    <row r="383" spans="1:2" ht="11.25" customHeight="1">
      <c r="A383" s="46" t="s">
        <v>552</v>
      </c>
      <c r="B383" s="47" t="s">
        <v>939</v>
      </c>
    </row>
    <row r="384" spans="1:2" ht="11.25" customHeight="1">
      <c r="A384" s="46" t="s">
        <v>553</v>
      </c>
      <c r="B384" s="47" t="s">
        <v>940</v>
      </c>
    </row>
    <row r="385" spans="1:2" ht="11.25" customHeight="1">
      <c r="A385" s="46" t="s">
        <v>554</v>
      </c>
      <c r="B385" s="47" t="s">
        <v>941</v>
      </c>
    </row>
    <row r="386" spans="1:2">
      <c r="A386" s="50"/>
      <c r="B386" s="50"/>
    </row>
    <row r="387" spans="1:2">
      <c r="A387" s="50"/>
      <c r="B387" s="50"/>
    </row>
    <row r="388" spans="1:2">
      <c r="A388" s="50"/>
      <c r="B388" s="50"/>
    </row>
    <row r="389" spans="1:2">
      <c r="A389" s="50"/>
      <c r="B389" s="50"/>
    </row>
    <row r="390" spans="1:2">
      <c r="A390" s="50"/>
      <c r="B390" s="50"/>
    </row>
    <row r="391" spans="1:2">
      <c r="A391" s="50"/>
      <c r="B391" s="50"/>
    </row>
    <row r="392" spans="1:2">
      <c r="A392" s="50"/>
      <c r="B392" s="50"/>
    </row>
    <row r="393" spans="1:2">
      <c r="A393" s="50"/>
      <c r="B393" s="50"/>
    </row>
    <row r="394" spans="1:2">
      <c r="A394" s="50"/>
      <c r="B394" s="50"/>
    </row>
    <row r="395" spans="1:2">
      <c r="A395" s="50"/>
      <c r="B395" s="50"/>
    </row>
    <row r="396" spans="1:2">
      <c r="A396" s="50"/>
      <c r="B396" s="50"/>
    </row>
    <row r="397" spans="1:2">
      <c r="A397" s="50"/>
      <c r="B397" s="50"/>
    </row>
    <row r="398" spans="1:2">
      <c r="A398" s="50"/>
      <c r="B398" s="50"/>
    </row>
    <row r="399" spans="1:2">
      <c r="A399" s="51"/>
      <c r="B399" s="51"/>
    </row>
    <row r="400" spans="1:2">
      <c r="A400" s="51"/>
      <c r="B400" s="51"/>
    </row>
    <row r="401" spans="1:2">
      <c r="A401" s="50"/>
      <c r="B401" s="50"/>
    </row>
    <row r="402" spans="1:2">
      <c r="A402" s="51"/>
      <c r="B402" s="51"/>
    </row>
    <row r="452" ht="11.45" customHeight="1"/>
    <row r="453" ht="11.45" customHeight="1"/>
    <row r="454" ht="11.45" customHeight="1"/>
    <row r="455" ht="11.45" customHeight="1"/>
    <row r="456" ht="11.45" customHeight="1"/>
    <row r="457" ht="11.45" customHeight="1"/>
    <row r="458" ht="11.45" customHeight="1"/>
    <row r="459" ht="11.45" customHeight="1"/>
    <row r="460" ht="11.45" customHeight="1"/>
    <row r="461" ht="11.45" customHeight="1"/>
    <row r="462" ht="11.45" customHeight="1"/>
    <row r="463" ht="11.45" customHeight="1"/>
    <row r="464" ht="11.45" customHeight="1"/>
    <row r="465" ht="11.45" customHeight="1"/>
    <row r="466" ht="11.45" customHeight="1"/>
    <row r="467" ht="11.45" customHeight="1"/>
    <row r="468" ht="11.45" customHeight="1"/>
    <row r="469" ht="11.45" customHeight="1"/>
    <row r="470" ht="11.45" customHeight="1"/>
    <row r="471" ht="11.45" customHeight="1"/>
    <row r="472" ht="11.45" customHeight="1"/>
    <row r="473" ht="11.45" customHeight="1"/>
    <row r="474" ht="11.45" customHeight="1"/>
    <row r="475" ht="11.45" customHeight="1"/>
    <row r="476" ht="11.45" customHeight="1"/>
    <row r="477" ht="11.45" customHeight="1"/>
    <row r="478" ht="11.45" customHeight="1"/>
    <row r="479" ht="11.45" customHeight="1"/>
    <row r="480" ht="11.45" customHeight="1"/>
    <row r="481" ht="11.45" customHeight="1"/>
    <row r="482" ht="11.45" customHeight="1"/>
    <row r="483" ht="11.45" customHeight="1"/>
    <row r="484" ht="11.45" customHeight="1"/>
    <row r="485" ht="11.45" customHeight="1"/>
    <row r="486" ht="11.45" customHeight="1"/>
    <row r="487" ht="11.45" customHeight="1"/>
    <row r="488" ht="11.45" customHeight="1"/>
    <row r="489" ht="11.45" customHeight="1"/>
    <row r="490" ht="11.45" customHeight="1"/>
    <row r="491" ht="11.45" customHeight="1"/>
    <row r="492" ht="11.45" customHeight="1"/>
    <row r="493" ht="11.45" customHeight="1"/>
    <row r="494" ht="11.45" customHeight="1"/>
    <row r="495" ht="11.45" customHeight="1"/>
    <row r="496" ht="11.45" customHeight="1"/>
    <row r="497" ht="11.45" customHeight="1"/>
    <row r="498" ht="11.45" customHeight="1"/>
    <row r="499" ht="11.45" customHeight="1"/>
    <row r="500" ht="11.45" customHeight="1"/>
    <row r="501" ht="11.45" customHeight="1"/>
    <row r="502" ht="11.45" customHeight="1"/>
    <row r="503" ht="11.45" customHeight="1"/>
    <row r="504" ht="11.45" customHeight="1"/>
    <row r="505" ht="11.45" customHeight="1"/>
    <row r="506" ht="11.45" customHeight="1"/>
    <row r="507" ht="11.45" customHeight="1"/>
  </sheetData>
  <mergeCells count="2">
    <mergeCell ref="A2:A3"/>
    <mergeCell ref="B2:B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C52"/>
  <sheetViews>
    <sheetView zoomScale="140" zoomScaleNormal="140" zoomScalePageLayoutView="140" workbookViewId="0">
      <selection sqref="A1:C1"/>
    </sheetView>
  </sheetViews>
  <sheetFormatPr baseColWidth="10" defaultColWidth="11.42578125" defaultRowHeight="11.1" customHeight="1"/>
  <cols>
    <col min="1" max="1" width="4.5703125" style="62" customWidth="1"/>
    <col min="2" max="2" width="47.7109375" style="63" customWidth="1"/>
    <col min="3" max="3" width="39.7109375" style="15" customWidth="1"/>
    <col min="4" max="16384" width="11.42578125" style="12"/>
  </cols>
  <sheetData>
    <row r="1" spans="1:3" s="40" customFormat="1" ht="39.950000000000003" customHeight="1">
      <c r="A1" s="201" t="s">
        <v>635</v>
      </c>
      <c r="B1" s="201"/>
      <c r="C1" s="201"/>
    </row>
    <row r="2" spans="1:3" ht="11.1" customHeight="1">
      <c r="A2" s="202" t="s">
        <v>555</v>
      </c>
      <c r="B2" s="204" t="s">
        <v>116</v>
      </c>
      <c r="C2" s="206" t="s">
        <v>556</v>
      </c>
    </row>
    <row r="3" spans="1:3" ht="12">
      <c r="A3" s="203"/>
      <c r="B3" s="205"/>
      <c r="C3" s="207"/>
    </row>
    <row r="4" spans="1:3" ht="11.1" customHeight="1">
      <c r="A4" s="54"/>
      <c r="B4" s="55"/>
      <c r="C4" s="56"/>
    </row>
    <row r="5" spans="1:3" ht="24" customHeight="1">
      <c r="A5" s="57">
        <v>1</v>
      </c>
      <c r="B5" s="58" t="s">
        <v>70</v>
      </c>
      <c r="C5" s="56" t="s">
        <v>557</v>
      </c>
    </row>
    <row r="6" spans="1:3" ht="24" customHeight="1">
      <c r="A6" s="57">
        <v>2</v>
      </c>
      <c r="B6" s="58" t="s">
        <v>71</v>
      </c>
      <c r="C6" s="56" t="s">
        <v>558</v>
      </c>
    </row>
    <row r="7" spans="1:3" ht="22.7" customHeight="1">
      <c r="A7" s="57">
        <v>3</v>
      </c>
      <c r="B7" s="58" t="s">
        <v>628</v>
      </c>
      <c r="C7" s="56" t="s">
        <v>559</v>
      </c>
    </row>
    <row r="8" spans="1:3" ht="12.2" customHeight="1">
      <c r="A8" s="57">
        <v>4</v>
      </c>
      <c r="B8" s="58" t="s">
        <v>72</v>
      </c>
      <c r="C8" s="56" t="s">
        <v>560</v>
      </c>
    </row>
    <row r="9" spans="1:3" ht="24" customHeight="1">
      <c r="A9" s="57">
        <v>5</v>
      </c>
      <c r="B9" s="58" t="s">
        <v>73</v>
      </c>
      <c r="C9" s="56" t="s">
        <v>561</v>
      </c>
    </row>
    <row r="10" spans="1:3" ht="12.2" customHeight="1">
      <c r="A10" s="57">
        <v>6</v>
      </c>
      <c r="B10" s="58" t="s">
        <v>74</v>
      </c>
      <c r="C10" s="56" t="s">
        <v>562</v>
      </c>
    </row>
    <row r="11" spans="1:3" ht="12.2" customHeight="1">
      <c r="A11" s="57" t="s">
        <v>563</v>
      </c>
      <c r="B11" s="58"/>
      <c r="C11" s="56"/>
    </row>
    <row r="12" spans="1:3" ht="12.2" customHeight="1">
      <c r="A12" s="59">
        <v>7</v>
      </c>
      <c r="B12" s="60" t="s">
        <v>75</v>
      </c>
      <c r="C12" s="61" t="s">
        <v>564</v>
      </c>
    </row>
    <row r="13" spans="1:3" ht="12.2" customHeight="1">
      <c r="A13" s="57" t="s">
        <v>563</v>
      </c>
      <c r="B13" s="58"/>
      <c r="C13" s="56"/>
    </row>
    <row r="14" spans="1:3" ht="12.2" customHeight="1">
      <c r="A14" s="57">
        <v>8</v>
      </c>
      <c r="B14" s="58" t="s">
        <v>565</v>
      </c>
      <c r="C14" s="56" t="s">
        <v>977</v>
      </c>
    </row>
    <row r="15" spans="1:3" ht="12.2" customHeight="1">
      <c r="A15" s="57">
        <v>9</v>
      </c>
      <c r="B15" s="58" t="s">
        <v>566</v>
      </c>
      <c r="C15" s="56">
        <v>7851</v>
      </c>
    </row>
    <row r="16" spans="1:3" ht="12.2" customHeight="1">
      <c r="A16" s="57">
        <v>10</v>
      </c>
      <c r="B16" s="58" t="s">
        <v>78</v>
      </c>
      <c r="C16" s="56" t="s">
        <v>567</v>
      </c>
    </row>
    <row r="17" spans="1:3" ht="12.2" customHeight="1">
      <c r="A17" s="57">
        <v>11</v>
      </c>
      <c r="B17" s="58" t="s">
        <v>79</v>
      </c>
      <c r="C17" s="56" t="s">
        <v>568</v>
      </c>
    </row>
    <row r="18" spans="1:3" ht="12.2" customHeight="1">
      <c r="A18" s="57">
        <v>12</v>
      </c>
      <c r="B18" s="58" t="s">
        <v>74</v>
      </c>
      <c r="C18" s="56" t="s">
        <v>569</v>
      </c>
    </row>
    <row r="19" spans="1:3" ht="12.2" customHeight="1">
      <c r="A19" s="57" t="s">
        <v>563</v>
      </c>
      <c r="B19" s="58"/>
      <c r="C19" s="56"/>
    </row>
    <row r="20" spans="1:3" ht="12.2" customHeight="1">
      <c r="A20" s="59">
        <v>13</v>
      </c>
      <c r="B20" s="60" t="s">
        <v>80</v>
      </c>
      <c r="C20" s="61" t="s">
        <v>570</v>
      </c>
    </row>
    <row r="21" spans="1:3" ht="12.2" customHeight="1">
      <c r="A21" s="57" t="s">
        <v>563</v>
      </c>
      <c r="B21" s="58"/>
      <c r="C21" s="56"/>
    </row>
    <row r="22" spans="1:3" ht="12.2" customHeight="1">
      <c r="A22" s="59">
        <v>14</v>
      </c>
      <c r="B22" s="60" t="s">
        <v>81</v>
      </c>
      <c r="C22" s="61" t="s">
        <v>571</v>
      </c>
    </row>
    <row r="23" spans="1:3" ht="12.2" customHeight="1">
      <c r="A23" s="57" t="s">
        <v>563</v>
      </c>
      <c r="B23" s="58"/>
      <c r="C23" s="56"/>
    </row>
    <row r="24" spans="1:3" ht="24" customHeight="1">
      <c r="A24" s="57">
        <v>15</v>
      </c>
      <c r="B24" s="58" t="s">
        <v>82</v>
      </c>
      <c r="C24" s="56" t="s">
        <v>572</v>
      </c>
    </row>
    <row r="25" spans="1:3" ht="12.2" customHeight="1">
      <c r="A25" s="57">
        <v>16</v>
      </c>
      <c r="B25" s="58" t="s">
        <v>83</v>
      </c>
      <c r="C25" s="56">
        <v>6021</v>
      </c>
    </row>
    <row r="26" spans="1:3" ht="12.2" customHeight="1">
      <c r="A26" s="57">
        <v>17</v>
      </c>
      <c r="B26" s="58" t="s">
        <v>963</v>
      </c>
      <c r="C26" s="56" t="s">
        <v>573</v>
      </c>
    </row>
    <row r="27" spans="1:3" ht="12.2" customHeight="1">
      <c r="A27" s="57">
        <v>18</v>
      </c>
      <c r="B27" s="58" t="s">
        <v>964</v>
      </c>
      <c r="C27" s="56" t="s">
        <v>574</v>
      </c>
    </row>
    <row r="28" spans="1:3" ht="12.2" customHeight="1">
      <c r="A28" s="57">
        <v>19</v>
      </c>
      <c r="B28" s="58" t="s">
        <v>27</v>
      </c>
      <c r="C28" s="56">
        <v>6111</v>
      </c>
    </row>
    <row r="29" spans="1:3" ht="12.2" customHeight="1">
      <c r="A29" s="57">
        <v>20</v>
      </c>
      <c r="B29" s="58" t="s">
        <v>575</v>
      </c>
      <c r="C29" s="56" t="s">
        <v>576</v>
      </c>
    </row>
    <row r="30" spans="1:3" ht="12.2" customHeight="1">
      <c r="A30" s="57">
        <v>21</v>
      </c>
      <c r="B30" s="58" t="s">
        <v>577</v>
      </c>
      <c r="C30" s="56">
        <v>6141</v>
      </c>
    </row>
    <row r="31" spans="1:3" ht="12.2" customHeight="1">
      <c r="A31" s="57">
        <v>22</v>
      </c>
      <c r="B31" s="58" t="s">
        <v>578</v>
      </c>
      <c r="C31" s="56" t="s">
        <v>579</v>
      </c>
    </row>
    <row r="32" spans="1:3" ht="12.2" customHeight="1">
      <c r="A32" s="57">
        <v>23</v>
      </c>
      <c r="B32" s="58" t="s">
        <v>87</v>
      </c>
      <c r="C32" s="56" t="s">
        <v>580</v>
      </c>
    </row>
    <row r="33" spans="1:3" ht="48">
      <c r="A33" s="57">
        <v>24</v>
      </c>
      <c r="B33" s="58" t="s">
        <v>88</v>
      </c>
      <c r="C33" s="56" t="s">
        <v>965</v>
      </c>
    </row>
    <row r="34" spans="1:3" ht="12.2" customHeight="1">
      <c r="A34" s="57">
        <v>25</v>
      </c>
      <c r="B34" s="58" t="s">
        <v>74</v>
      </c>
      <c r="C34" s="56" t="s">
        <v>562</v>
      </c>
    </row>
    <row r="35" spans="1:3" ht="12.2" customHeight="1">
      <c r="A35" s="57" t="s">
        <v>563</v>
      </c>
      <c r="B35" s="58"/>
      <c r="C35" s="56"/>
    </row>
    <row r="36" spans="1:3" ht="12.2" customHeight="1">
      <c r="A36" s="59">
        <v>26</v>
      </c>
      <c r="B36" s="60" t="s">
        <v>89</v>
      </c>
      <c r="C36" s="61" t="s">
        <v>581</v>
      </c>
    </row>
    <row r="37" spans="1:3" ht="12.2" customHeight="1">
      <c r="A37" s="57" t="s">
        <v>563</v>
      </c>
      <c r="B37" s="58"/>
      <c r="C37" s="56"/>
    </row>
    <row r="38" spans="1:3" ht="12.2" customHeight="1">
      <c r="A38" s="57">
        <v>27</v>
      </c>
      <c r="B38" s="58" t="s">
        <v>90</v>
      </c>
      <c r="C38" s="56">
        <v>6811</v>
      </c>
    </row>
    <row r="39" spans="1:3" ht="12.2" customHeight="1">
      <c r="A39" s="57">
        <v>28</v>
      </c>
      <c r="B39" s="58" t="s">
        <v>91</v>
      </c>
      <c r="C39" s="56" t="s">
        <v>582</v>
      </c>
    </row>
    <row r="40" spans="1:3" ht="24" customHeight="1">
      <c r="A40" s="57">
        <v>29</v>
      </c>
      <c r="B40" s="58" t="s">
        <v>92</v>
      </c>
      <c r="C40" s="56" t="s">
        <v>978</v>
      </c>
    </row>
    <row r="41" spans="1:3" ht="12.2" customHeight="1">
      <c r="A41" s="57">
        <v>30</v>
      </c>
      <c r="B41" s="58" t="s">
        <v>74</v>
      </c>
      <c r="C41" s="56" t="s">
        <v>569</v>
      </c>
    </row>
    <row r="42" spans="1:3" ht="12.2" customHeight="1">
      <c r="A42" s="57" t="s">
        <v>563</v>
      </c>
      <c r="B42" s="58"/>
      <c r="C42" s="56"/>
    </row>
    <row r="43" spans="1:3" ht="12.2" customHeight="1">
      <c r="A43" s="59">
        <v>31</v>
      </c>
      <c r="B43" s="60" t="s">
        <v>93</v>
      </c>
      <c r="C43" s="61" t="s">
        <v>583</v>
      </c>
    </row>
    <row r="44" spans="1:3" ht="12.2" customHeight="1">
      <c r="A44" s="59" t="s">
        <v>563</v>
      </c>
      <c r="B44" s="60"/>
      <c r="C44" s="61"/>
    </row>
    <row r="45" spans="1:3" ht="12.2" customHeight="1">
      <c r="A45" s="59">
        <v>32</v>
      </c>
      <c r="B45" s="60" t="s">
        <v>94</v>
      </c>
      <c r="C45" s="61" t="s">
        <v>584</v>
      </c>
    </row>
    <row r="46" spans="1:3" ht="12.2" customHeight="1">
      <c r="A46" s="59" t="s">
        <v>563</v>
      </c>
      <c r="B46" s="60"/>
      <c r="C46" s="61"/>
    </row>
    <row r="47" spans="1:3" ht="12.2" customHeight="1">
      <c r="A47" s="59">
        <v>33</v>
      </c>
      <c r="B47" s="60" t="s">
        <v>95</v>
      </c>
      <c r="C47" s="61" t="s">
        <v>585</v>
      </c>
    </row>
    <row r="48" spans="1:3" ht="12.2" customHeight="1">
      <c r="A48" s="59" t="s">
        <v>563</v>
      </c>
      <c r="B48" s="60"/>
      <c r="C48" s="61"/>
    </row>
    <row r="49" spans="1:3" ht="11.45" customHeight="1">
      <c r="A49" s="59">
        <v>34</v>
      </c>
      <c r="B49" s="60" t="s">
        <v>586</v>
      </c>
      <c r="C49" s="61" t="s">
        <v>587</v>
      </c>
    </row>
    <row r="50" spans="1:3" ht="12.2" customHeight="1">
      <c r="A50" s="57" t="s">
        <v>563</v>
      </c>
      <c r="B50" s="58"/>
      <c r="C50" s="56"/>
    </row>
    <row r="51" spans="1:3" ht="12.2" customHeight="1">
      <c r="A51" s="57">
        <v>35</v>
      </c>
      <c r="B51" s="58" t="s">
        <v>97</v>
      </c>
      <c r="C51" s="56" t="s">
        <v>588</v>
      </c>
    </row>
    <row r="52" spans="1:3" ht="12.2" customHeight="1">
      <c r="A52" s="57">
        <v>36</v>
      </c>
      <c r="B52" s="58" t="s">
        <v>98</v>
      </c>
      <c r="C52" s="56" t="s">
        <v>589</v>
      </c>
    </row>
  </sheetData>
  <mergeCells count="4">
    <mergeCell ref="A1:C1"/>
    <mergeCell ref="A2:A3"/>
    <mergeCell ref="B2:B3"/>
    <mergeCell ref="C2:C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55"/>
  <sheetViews>
    <sheetView zoomScale="140" zoomScaleNormal="140" workbookViewId="0">
      <pane xSplit="2" ySplit="18" topLeftCell="C19" activePane="bottomRight" state="frozen"/>
      <selection activeCell="C19" sqref="C19:G19"/>
      <selection pane="topRight" activeCell="C19" sqref="C19:G19"/>
      <selection pane="bottomLeft" activeCell="C19" sqref="C19:G19"/>
      <selection pane="bottomRight" activeCell="C19" sqref="C19"/>
    </sheetView>
  </sheetViews>
  <sheetFormatPr baseColWidth="10" defaultColWidth="11.42578125" defaultRowHeight="11.25"/>
  <cols>
    <col min="1" max="1" width="3.5703125" style="83" customWidth="1"/>
    <col min="2" max="2" width="40.5703125" style="77" customWidth="1"/>
    <col min="3" max="6" width="11.7109375" style="77" customWidth="1"/>
    <col min="7" max="16384" width="11.42578125" style="77"/>
  </cols>
  <sheetData>
    <row r="1" spans="1:8" s="71" customFormat="1" ht="35.1" customHeight="1">
      <c r="A1" s="210" t="s">
        <v>30</v>
      </c>
      <c r="B1" s="211"/>
      <c r="C1" s="208" t="str">
        <f>"Auszahlungen und Einzahlungen der Gemeinden
und Gemeindeverbände "&amp;Deckblatt!A7 - 1&amp;" und "&amp;Deckblatt!A7&amp;" 
nach Arten"</f>
        <v>Auszahlungen und Einzahlungen der Gemeinden
und Gemeindeverbände 2021 und 2022 
nach Arten</v>
      </c>
      <c r="D1" s="208"/>
      <c r="E1" s="208"/>
      <c r="F1" s="209"/>
    </row>
    <row r="2" spans="1:8" s="71" customFormat="1" ht="15" customHeight="1">
      <c r="A2" s="210"/>
      <c r="B2" s="211"/>
      <c r="C2" s="208"/>
      <c r="D2" s="208"/>
      <c r="E2" s="208"/>
      <c r="F2" s="209"/>
    </row>
    <row r="3" spans="1:8" s="71" customFormat="1" ht="15" customHeight="1">
      <c r="A3" s="210"/>
      <c r="B3" s="211"/>
      <c r="C3" s="208"/>
      <c r="D3" s="208"/>
      <c r="E3" s="208"/>
      <c r="F3" s="209"/>
    </row>
    <row r="4" spans="1:8" s="72" customFormat="1" ht="11.45" customHeight="1">
      <c r="A4" s="212" t="s">
        <v>28</v>
      </c>
      <c r="B4" s="213" t="s">
        <v>116</v>
      </c>
      <c r="C4" s="214">
        <f>Deckblatt!A7-1</f>
        <v>2021</v>
      </c>
      <c r="D4" s="214"/>
      <c r="E4" s="214">
        <f>Deckblatt!A7</f>
        <v>2022</v>
      </c>
      <c r="F4" s="215"/>
    </row>
    <row r="5" spans="1:8" s="72" customFormat="1" ht="11.45" customHeight="1">
      <c r="A5" s="212"/>
      <c r="B5" s="213"/>
      <c r="C5" s="214"/>
      <c r="D5" s="214"/>
      <c r="E5" s="214"/>
      <c r="F5" s="215"/>
    </row>
    <row r="6" spans="1:8" s="72" customFormat="1" ht="11.45" customHeight="1">
      <c r="A6" s="212"/>
      <c r="B6" s="213"/>
      <c r="C6" s="214"/>
      <c r="D6" s="214"/>
      <c r="E6" s="214"/>
      <c r="F6" s="215"/>
    </row>
    <row r="7" spans="1:8" s="72" customFormat="1" ht="11.45" customHeight="1">
      <c r="A7" s="212"/>
      <c r="B7" s="213"/>
      <c r="C7" s="214"/>
      <c r="D7" s="214"/>
      <c r="E7" s="214"/>
      <c r="F7" s="215"/>
      <c r="G7" s="73"/>
      <c r="H7" s="73"/>
    </row>
    <row r="8" spans="1:8" s="72" customFormat="1" ht="11.45" customHeight="1">
      <c r="A8" s="212"/>
      <c r="B8" s="213"/>
      <c r="C8" s="214"/>
      <c r="D8" s="214"/>
      <c r="E8" s="214"/>
      <c r="F8" s="215"/>
    </row>
    <row r="9" spans="1:8" s="74" customFormat="1" ht="11.45" customHeight="1">
      <c r="A9" s="212"/>
      <c r="B9" s="213"/>
      <c r="C9" s="214"/>
      <c r="D9" s="214"/>
      <c r="E9" s="214"/>
      <c r="F9" s="215"/>
    </row>
    <row r="10" spans="1:8" s="74" customFormat="1" ht="11.45" customHeight="1">
      <c r="A10" s="212"/>
      <c r="B10" s="213"/>
      <c r="C10" s="217" t="s">
        <v>969</v>
      </c>
      <c r="D10" s="217" t="s">
        <v>29</v>
      </c>
      <c r="E10" s="217" t="s">
        <v>969</v>
      </c>
      <c r="F10" s="216" t="s">
        <v>29</v>
      </c>
    </row>
    <row r="11" spans="1:8" s="74" customFormat="1" ht="11.45" customHeight="1">
      <c r="A11" s="212"/>
      <c r="B11" s="213"/>
      <c r="C11" s="217"/>
      <c r="D11" s="217"/>
      <c r="E11" s="217"/>
      <c r="F11" s="216"/>
    </row>
    <row r="12" spans="1:8" s="74" customFormat="1" ht="11.45" customHeight="1">
      <c r="A12" s="212"/>
      <c r="B12" s="213"/>
      <c r="C12" s="217"/>
      <c r="D12" s="217"/>
      <c r="E12" s="217"/>
      <c r="F12" s="216"/>
    </row>
    <row r="13" spans="1:8" s="74" customFormat="1" ht="11.45" customHeight="1">
      <c r="A13" s="212"/>
      <c r="B13" s="213"/>
      <c r="C13" s="217"/>
      <c r="D13" s="217"/>
      <c r="E13" s="217"/>
      <c r="F13" s="216"/>
    </row>
    <row r="14" spans="1:8" s="74" customFormat="1" ht="11.45" customHeight="1">
      <c r="A14" s="212"/>
      <c r="B14" s="213"/>
      <c r="C14" s="217"/>
      <c r="D14" s="217"/>
      <c r="E14" s="217"/>
      <c r="F14" s="216"/>
    </row>
    <row r="15" spans="1:8" s="74" customFormat="1" ht="11.45" customHeight="1">
      <c r="A15" s="212"/>
      <c r="B15" s="213"/>
      <c r="C15" s="217"/>
      <c r="D15" s="217"/>
      <c r="E15" s="217"/>
      <c r="F15" s="216"/>
    </row>
    <row r="16" spans="1:8" s="74" customFormat="1" ht="11.45" customHeight="1">
      <c r="A16" s="212"/>
      <c r="B16" s="213"/>
      <c r="C16" s="217"/>
      <c r="D16" s="217"/>
      <c r="E16" s="217"/>
      <c r="F16" s="216"/>
    </row>
    <row r="17" spans="1:6" s="74" customFormat="1" ht="11.45" customHeight="1">
      <c r="A17" s="212"/>
      <c r="B17" s="213"/>
      <c r="C17" s="217"/>
      <c r="D17" s="217"/>
      <c r="E17" s="217"/>
      <c r="F17" s="216"/>
    </row>
    <row r="18" spans="1:6" s="68" customFormat="1" ht="11.45" customHeight="1">
      <c r="A18" s="64">
        <v>1</v>
      </c>
      <c r="B18" s="65">
        <v>2</v>
      </c>
      <c r="C18" s="66">
        <v>3</v>
      </c>
      <c r="D18" s="66">
        <v>4</v>
      </c>
      <c r="E18" s="66">
        <v>5</v>
      </c>
      <c r="F18" s="67">
        <v>6</v>
      </c>
    </row>
    <row r="19" spans="1:6" ht="11.45" customHeight="1">
      <c r="A19" s="82"/>
      <c r="B19" s="76"/>
      <c r="C19" s="149" t="s">
        <v>31</v>
      </c>
      <c r="D19" s="152"/>
      <c r="E19" s="149"/>
      <c r="F19" s="152"/>
    </row>
    <row r="20" spans="1:6" ht="10.5" customHeight="1">
      <c r="A20" s="69">
        <f>IF(B20&lt;&gt;"",COUNTA($B$20:B20),"")</f>
        <v>1</v>
      </c>
      <c r="B20" s="78" t="s">
        <v>70</v>
      </c>
      <c r="C20" s="149">
        <v>1220738</v>
      </c>
      <c r="D20" s="152">
        <v>757.79</v>
      </c>
      <c r="E20" s="149">
        <v>1279541</v>
      </c>
      <c r="F20" s="152">
        <v>786.22</v>
      </c>
    </row>
    <row r="21" spans="1:6" ht="10.5" customHeight="1">
      <c r="A21" s="69">
        <f>IF(B21&lt;&gt;"",COUNTA($B$20:B21),"")</f>
        <v>2</v>
      </c>
      <c r="B21" s="78" t="s">
        <v>71</v>
      </c>
      <c r="C21" s="149">
        <v>733498</v>
      </c>
      <c r="D21" s="152">
        <v>455.33</v>
      </c>
      <c r="E21" s="149">
        <v>825464</v>
      </c>
      <c r="F21" s="152">
        <v>507.21</v>
      </c>
    </row>
    <row r="22" spans="1:6" ht="21.6" customHeight="1">
      <c r="A22" s="69">
        <f>IF(B22&lt;&gt;"",COUNTA($B$20:B22),"")</f>
        <v>3</v>
      </c>
      <c r="B22" s="79" t="s">
        <v>628</v>
      </c>
      <c r="C22" s="149">
        <v>1377753</v>
      </c>
      <c r="D22" s="152">
        <v>855.26</v>
      </c>
      <c r="E22" s="149">
        <v>1465151</v>
      </c>
      <c r="F22" s="152">
        <v>900.27</v>
      </c>
    </row>
    <row r="23" spans="1:6" ht="10.5" customHeight="1">
      <c r="A23" s="69">
        <f>IF(B23&lt;&gt;"",COUNTA($B$20:B23),"")</f>
        <v>4</v>
      </c>
      <c r="B23" s="78" t="s">
        <v>72</v>
      </c>
      <c r="C23" s="149">
        <v>17724</v>
      </c>
      <c r="D23" s="152">
        <v>11</v>
      </c>
      <c r="E23" s="149">
        <v>17127</v>
      </c>
      <c r="F23" s="152">
        <v>10.52</v>
      </c>
    </row>
    <row r="24" spans="1:6" ht="10.5" customHeight="1">
      <c r="A24" s="69">
        <f>IF(B24&lt;&gt;"",COUNTA($B$20:B24),"")</f>
        <v>5</v>
      </c>
      <c r="B24" s="78" t="s">
        <v>73</v>
      </c>
      <c r="C24" s="149">
        <v>2573716</v>
      </c>
      <c r="D24" s="152">
        <v>1597.67</v>
      </c>
      <c r="E24" s="149">
        <v>2802321</v>
      </c>
      <c r="F24" s="152">
        <v>1721.9</v>
      </c>
    </row>
    <row r="25" spans="1:6" ht="10.5" customHeight="1">
      <c r="A25" s="69">
        <f>IF(B25&lt;&gt;"",COUNTA($B$20:B25),"")</f>
        <v>6</v>
      </c>
      <c r="B25" s="78" t="s">
        <v>74</v>
      </c>
      <c r="C25" s="149">
        <v>1166265</v>
      </c>
      <c r="D25" s="152">
        <v>723.97</v>
      </c>
      <c r="E25" s="149">
        <v>1284934</v>
      </c>
      <c r="F25" s="152">
        <v>789.54</v>
      </c>
    </row>
    <row r="26" spans="1:6" ht="20.100000000000001" customHeight="1">
      <c r="A26" s="70">
        <f>IF(B26&lt;&gt;"",COUNTA($B$20:B26),"")</f>
        <v>7</v>
      </c>
      <c r="B26" s="80" t="s">
        <v>75</v>
      </c>
      <c r="C26" s="150">
        <v>4757164</v>
      </c>
      <c r="D26" s="153">
        <v>2953.07</v>
      </c>
      <c r="E26" s="150">
        <v>5104670</v>
      </c>
      <c r="F26" s="153">
        <v>3136.59</v>
      </c>
    </row>
    <row r="27" spans="1:6" ht="11.45" customHeight="1">
      <c r="A27" s="69">
        <f>IF(B27&lt;&gt;"",COUNTA($B$20:B27),"")</f>
        <v>8</v>
      </c>
      <c r="B27" s="79" t="s">
        <v>565</v>
      </c>
      <c r="C27" s="149">
        <v>896685</v>
      </c>
      <c r="D27" s="152">
        <v>556.63</v>
      </c>
      <c r="E27" s="149">
        <v>1102437</v>
      </c>
      <c r="F27" s="152">
        <v>677.4</v>
      </c>
    </row>
    <row r="28" spans="1:6" ht="10.5" customHeight="1">
      <c r="A28" s="69">
        <f>IF(B28&lt;&gt;"",COUNTA($B$20:B28),"")</f>
        <v>9</v>
      </c>
      <c r="B28" s="78" t="s">
        <v>77</v>
      </c>
      <c r="C28" s="149">
        <v>513162</v>
      </c>
      <c r="D28" s="152">
        <v>318.55</v>
      </c>
      <c r="E28" s="149">
        <v>584942</v>
      </c>
      <c r="F28" s="152">
        <v>359.42</v>
      </c>
    </row>
    <row r="29" spans="1:6" ht="10.5" customHeight="1">
      <c r="A29" s="69">
        <f>IF(B29&lt;&gt;"",COUNTA($B$20:B29),"")</f>
        <v>10</v>
      </c>
      <c r="B29" s="78" t="s">
        <v>78</v>
      </c>
      <c r="C29" s="149">
        <v>217</v>
      </c>
      <c r="D29" s="152">
        <v>0.13</v>
      </c>
      <c r="E29" s="149">
        <v>244</v>
      </c>
      <c r="F29" s="152">
        <v>0.15</v>
      </c>
    </row>
    <row r="30" spans="1:6" ht="10.5" customHeight="1">
      <c r="A30" s="69">
        <f>IF(B30&lt;&gt;"",COUNTA($B$20:B30),"")</f>
        <v>11</v>
      </c>
      <c r="B30" s="78" t="s">
        <v>79</v>
      </c>
      <c r="C30" s="149">
        <v>108446</v>
      </c>
      <c r="D30" s="152">
        <v>67.319999999999993</v>
      </c>
      <c r="E30" s="149">
        <v>135800</v>
      </c>
      <c r="F30" s="152">
        <v>83.44</v>
      </c>
    </row>
    <row r="31" spans="1:6" ht="10.5" customHeight="1">
      <c r="A31" s="69">
        <f>IF(B31&lt;&gt;"",COUNTA($B$20:B31),"")</f>
        <v>12</v>
      </c>
      <c r="B31" s="78" t="s">
        <v>74</v>
      </c>
      <c r="C31" s="149">
        <v>11535</v>
      </c>
      <c r="D31" s="152">
        <v>7.16</v>
      </c>
      <c r="E31" s="149">
        <v>12236</v>
      </c>
      <c r="F31" s="152">
        <v>7.52</v>
      </c>
    </row>
    <row r="32" spans="1:6" ht="20.100000000000001" customHeight="1">
      <c r="A32" s="70">
        <f>IF(B32&lt;&gt;"",COUNTA($B$20:B32),"")</f>
        <v>13</v>
      </c>
      <c r="B32" s="80" t="s">
        <v>80</v>
      </c>
      <c r="C32" s="150">
        <v>993813</v>
      </c>
      <c r="D32" s="153">
        <v>616.91999999999996</v>
      </c>
      <c r="E32" s="150">
        <v>1226244</v>
      </c>
      <c r="F32" s="153">
        <v>753.47</v>
      </c>
    </row>
    <row r="33" spans="1:6" ht="20.100000000000001" customHeight="1">
      <c r="A33" s="70">
        <f>IF(B33&lt;&gt;"",COUNTA($B$20:B33),"")</f>
        <v>14</v>
      </c>
      <c r="B33" s="80" t="s">
        <v>81</v>
      </c>
      <c r="C33" s="150">
        <v>5750976</v>
      </c>
      <c r="D33" s="153">
        <v>3569.99</v>
      </c>
      <c r="E33" s="150">
        <v>6330914</v>
      </c>
      <c r="F33" s="153">
        <v>3890.07</v>
      </c>
    </row>
    <row r="34" spans="1:6" ht="10.5" customHeight="1">
      <c r="A34" s="69">
        <f>IF(B34&lt;&gt;"",COUNTA($B$20:B34),"")</f>
        <v>15</v>
      </c>
      <c r="B34" s="78" t="s">
        <v>82</v>
      </c>
      <c r="C34" s="149">
        <v>1438046</v>
      </c>
      <c r="D34" s="152">
        <v>892.68</v>
      </c>
      <c r="E34" s="149">
        <v>1584194</v>
      </c>
      <c r="F34" s="152">
        <v>973.42</v>
      </c>
    </row>
    <row r="35" spans="1:6" ht="10.5" customHeight="1">
      <c r="A35" s="69">
        <f>IF(B35&lt;&gt;"",COUNTA($B$20:B35),"")</f>
        <v>16</v>
      </c>
      <c r="B35" s="78" t="s">
        <v>83</v>
      </c>
      <c r="C35" s="149">
        <v>484975</v>
      </c>
      <c r="D35" s="152">
        <v>301.05</v>
      </c>
      <c r="E35" s="149">
        <v>537008</v>
      </c>
      <c r="F35" s="152">
        <v>329.97</v>
      </c>
    </row>
    <row r="36" spans="1:6" ht="10.5" customHeight="1">
      <c r="A36" s="69">
        <f>IF(B36&lt;&gt;"",COUNTA($B$20:B36),"")</f>
        <v>17</v>
      </c>
      <c r="B36" s="78" t="s">
        <v>99</v>
      </c>
      <c r="C36" s="149">
        <v>598466</v>
      </c>
      <c r="D36" s="152">
        <v>371.51</v>
      </c>
      <c r="E36" s="149">
        <v>694422</v>
      </c>
      <c r="F36" s="152">
        <v>426.69</v>
      </c>
    </row>
    <row r="37" spans="1:6" ht="10.5" customHeight="1">
      <c r="A37" s="69">
        <f>IF(B37&lt;&gt;"",COUNTA($B$20:B37),"")</f>
        <v>18</v>
      </c>
      <c r="B37" s="78" t="s">
        <v>100</v>
      </c>
      <c r="C37" s="149">
        <v>206352</v>
      </c>
      <c r="D37" s="152">
        <v>128.1</v>
      </c>
      <c r="E37" s="149">
        <v>209662</v>
      </c>
      <c r="F37" s="152">
        <v>128.83000000000001</v>
      </c>
    </row>
    <row r="38" spans="1:6" ht="10.5" customHeight="1">
      <c r="A38" s="69">
        <f>IF(B38&lt;&gt;"",COUNTA($B$20:B38),"")</f>
        <v>19</v>
      </c>
      <c r="B38" s="78" t="s">
        <v>27</v>
      </c>
      <c r="C38" s="149">
        <v>981634</v>
      </c>
      <c r="D38" s="152">
        <v>609.36</v>
      </c>
      <c r="E38" s="149">
        <v>976412</v>
      </c>
      <c r="F38" s="152">
        <v>599.96</v>
      </c>
    </row>
    <row r="39" spans="1:6" ht="21.6" customHeight="1">
      <c r="A39" s="69">
        <f>IF(B39&lt;&gt;"",COUNTA($B$20:B39),"")</f>
        <v>20</v>
      </c>
      <c r="B39" s="79" t="s">
        <v>84</v>
      </c>
      <c r="C39" s="149">
        <v>431935</v>
      </c>
      <c r="D39" s="152">
        <v>268.13</v>
      </c>
      <c r="E39" s="149">
        <v>404502</v>
      </c>
      <c r="F39" s="152">
        <v>248.55</v>
      </c>
    </row>
    <row r="40" spans="1:6" ht="21.6" customHeight="1">
      <c r="A40" s="69">
        <f>IF(B40&lt;&gt;"",COUNTA($B$20:B40),"")</f>
        <v>21</v>
      </c>
      <c r="B40" s="79" t="s">
        <v>85</v>
      </c>
      <c r="C40" s="149">
        <v>892161</v>
      </c>
      <c r="D40" s="152">
        <v>553.82000000000005</v>
      </c>
      <c r="E40" s="149">
        <v>1080909</v>
      </c>
      <c r="F40" s="152">
        <v>664.17</v>
      </c>
    </row>
    <row r="41" spans="1:6" ht="21.6" customHeight="1">
      <c r="A41" s="69">
        <f>IF(B41&lt;&gt;"",COUNTA($B$20:B41),"")</f>
        <v>22</v>
      </c>
      <c r="B41" s="79" t="s">
        <v>86</v>
      </c>
      <c r="C41" s="149">
        <v>275196</v>
      </c>
      <c r="D41" s="152">
        <v>170.83</v>
      </c>
      <c r="E41" s="149">
        <v>273279</v>
      </c>
      <c r="F41" s="152">
        <v>167.92</v>
      </c>
    </row>
    <row r="42" spans="1:6" ht="10.5" customHeight="1">
      <c r="A42" s="69">
        <f>IF(B42&lt;&gt;"",COUNTA($B$20:B42),"")</f>
        <v>23</v>
      </c>
      <c r="B42" s="78" t="s">
        <v>87</v>
      </c>
      <c r="C42" s="149">
        <v>275035</v>
      </c>
      <c r="D42" s="152">
        <v>170.73</v>
      </c>
      <c r="E42" s="149">
        <v>292712</v>
      </c>
      <c r="F42" s="152">
        <v>179.86</v>
      </c>
    </row>
    <row r="43" spans="1:6" ht="10.5" customHeight="1">
      <c r="A43" s="69">
        <f>IF(B43&lt;&gt;"",COUNTA($B$20:B43),"")</f>
        <v>24</v>
      </c>
      <c r="B43" s="78" t="s">
        <v>88</v>
      </c>
      <c r="C43" s="149">
        <v>1971825</v>
      </c>
      <c r="D43" s="152">
        <v>1224.03</v>
      </c>
      <c r="E43" s="149">
        <v>2198852</v>
      </c>
      <c r="F43" s="152">
        <v>1351.1</v>
      </c>
    </row>
    <row r="44" spans="1:6" ht="10.5" customHeight="1">
      <c r="A44" s="69">
        <f>IF(B44&lt;&gt;"",COUNTA($B$20:B44),"")</f>
        <v>25</v>
      </c>
      <c r="B44" s="78" t="s">
        <v>74</v>
      </c>
      <c r="C44" s="149">
        <v>1166265</v>
      </c>
      <c r="D44" s="152">
        <v>723.97</v>
      </c>
      <c r="E44" s="149">
        <v>1284934</v>
      </c>
      <c r="F44" s="152">
        <v>789.54</v>
      </c>
    </row>
    <row r="45" spans="1:6" ht="20.100000000000001" customHeight="1">
      <c r="A45" s="70">
        <f>IF(B45&lt;&gt;"",COUNTA($B$20:B45),"")</f>
        <v>26</v>
      </c>
      <c r="B45" s="80" t="s">
        <v>89</v>
      </c>
      <c r="C45" s="150">
        <v>5099567</v>
      </c>
      <c r="D45" s="153">
        <v>3165.62</v>
      </c>
      <c r="E45" s="150">
        <v>5525925</v>
      </c>
      <c r="F45" s="153">
        <v>3395.44</v>
      </c>
    </row>
    <row r="46" spans="1:6" ht="10.5" customHeight="1">
      <c r="A46" s="69">
        <f>IF(B46&lt;&gt;"",COUNTA($B$20:B46),"")</f>
        <v>27</v>
      </c>
      <c r="B46" s="78" t="s">
        <v>90</v>
      </c>
      <c r="C46" s="149">
        <v>537069</v>
      </c>
      <c r="D46" s="152">
        <v>333.39</v>
      </c>
      <c r="E46" s="149">
        <v>595954</v>
      </c>
      <c r="F46" s="152">
        <v>366.19</v>
      </c>
    </row>
    <row r="47" spans="1:6" ht="10.5" customHeight="1">
      <c r="A47" s="69">
        <f>IF(B47&lt;&gt;"",COUNTA($B$20:B47),"")</f>
        <v>28</v>
      </c>
      <c r="B47" s="78" t="s">
        <v>91</v>
      </c>
      <c r="C47" s="149">
        <v>1770</v>
      </c>
      <c r="D47" s="152">
        <v>1.1000000000000001</v>
      </c>
      <c r="E47" s="149" t="s">
        <v>8</v>
      </c>
      <c r="F47" s="152" t="s">
        <v>8</v>
      </c>
    </row>
    <row r="48" spans="1:6" ht="10.5" customHeight="1">
      <c r="A48" s="69">
        <f>IF(B48&lt;&gt;"",COUNTA($B$20:B48),"")</f>
        <v>29</v>
      </c>
      <c r="B48" s="78" t="s">
        <v>92</v>
      </c>
      <c r="C48" s="149">
        <v>332306</v>
      </c>
      <c r="D48" s="152">
        <v>206.28</v>
      </c>
      <c r="E48" s="149">
        <v>384942</v>
      </c>
      <c r="F48" s="152">
        <v>236.53</v>
      </c>
    </row>
    <row r="49" spans="1:6" ht="10.5" customHeight="1">
      <c r="A49" s="69">
        <f>IF(B49&lt;&gt;"",COUNTA($B$20:B49),"")</f>
        <v>30</v>
      </c>
      <c r="B49" s="78" t="s">
        <v>74</v>
      </c>
      <c r="C49" s="149">
        <v>11535</v>
      </c>
      <c r="D49" s="152">
        <v>7.16</v>
      </c>
      <c r="E49" s="149">
        <v>12236</v>
      </c>
      <c r="F49" s="152">
        <v>7.52</v>
      </c>
    </row>
    <row r="50" spans="1:6" ht="20.100000000000001" customHeight="1">
      <c r="A50" s="70">
        <f>IF(B50&lt;&gt;"",COUNTA($B$20:B50),"")</f>
        <v>31</v>
      </c>
      <c r="B50" s="80" t="s">
        <v>93</v>
      </c>
      <c r="C50" s="150">
        <v>859610</v>
      </c>
      <c r="D50" s="153">
        <v>533.61</v>
      </c>
      <c r="E50" s="150">
        <v>968660</v>
      </c>
      <c r="F50" s="153">
        <v>595.20000000000005</v>
      </c>
    </row>
    <row r="51" spans="1:6" ht="20.100000000000001" customHeight="1">
      <c r="A51" s="70">
        <f>IF(B51&lt;&gt;"",COUNTA($B$20:B51),"")</f>
        <v>32</v>
      </c>
      <c r="B51" s="80" t="s">
        <v>94</v>
      </c>
      <c r="C51" s="150">
        <v>5959177</v>
      </c>
      <c r="D51" s="153">
        <v>3699.23</v>
      </c>
      <c r="E51" s="150">
        <v>6494585</v>
      </c>
      <c r="F51" s="153">
        <v>3990.64</v>
      </c>
    </row>
    <row r="52" spans="1:6" ht="20.100000000000001" customHeight="1">
      <c r="A52" s="70">
        <f>IF(B52&lt;&gt;"",COUNTA($B$20:B52),"")</f>
        <v>33</v>
      </c>
      <c r="B52" s="80" t="s">
        <v>95</v>
      </c>
      <c r="C52" s="150">
        <v>208200</v>
      </c>
      <c r="D52" s="153">
        <v>129.24</v>
      </c>
      <c r="E52" s="150">
        <v>163671</v>
      </c>
      <c r="F52" s="153">
        <v>100.57</v>
      </c>
    </row>
    <row r="53" spans="1:6" ht="24.95" customHeight="1">
      <c r="A53" s="69">
        <f>IF(B53&lt;&gt;"",COUNTA($B$20:B53),"")</f>
        <v>34</v>
      </c>
      <c r="B53" s="81" t="s">
        <v>96</v>
      </c>
      <c r="C53" s="151">
        <v>342403</v>
      </c>
      <c r="D53" s="154">
        <v>212.55</v>
      </c>
      <c r="E53" s="151">
        <v>421255</v>
      </c>
      <c r="F53" s="154">
        <v>258.83999999999997</v>
      </c>
    </row>
    <row r="54" spans="1:6" ht="18" customHeight="1">
      <c r="A54" s="69">
        <f>IF(B54&lt;&gt;"",COUNTA($B$20:B54),"")</f>
        <v>35</v>
      </c>
      <c r="B54" s="78" t="s">
        <v>97</v>
      </c>
      <c r="C54" s="149">
        <v>143025</v>
      </c>
      <c r="D54" s="152">
        <v>88.78</v>
      </c>
      <c r="E54" s="149">
        <v>207505</v>
      </c>
      <c r="F54" s="152">
        <v>127.5</v>
      </c>
    </row>
    <row r="55" spans="1:6">
      <c r="A55" s="69">
        <f>IF(B55&lt;&gt;"",COUNTA($B$20:B55),"")</f>
        <v>36</v>
      </c>
      <c r="B55" s="78" t="s">
        <v>98</v>
      </c>
      <c r="C55" s="149">
        <v>155922</v>
      </c>
      <c r="D55" s="152">
        <v>96.79</v>
      </c>
      <c r="E55" s="149">
        <v>139566</v>
      </c>
      <c r="F55" s="152">
        <v>85.76</v>
      </c>
    </row>
  </sheetData>
  <mergeCells count="10">
    <mergeCell ref="C1:F3"/>
    <mergeCell ref="A1:B3"/>
    <mergeCell ref="A4:A17"/>
    <mergeCell ref="B4:B17"/>
    <mergeCell ref="C4:D9"/>
    <mergeCell ref="E4:F9"/>
    <mergeCell ref="F10:F17"/>
    <mergeCell ref="C10:C17"/>
    <mergeCell ref="E10:E17"/>
    <mergeCell ref="D10:D17"/>
  </mergeCells>
  <phoneticPr fontId="2" type="noConversion"/>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D92"/>
  <sheetViews>
    <sheetView zoomScale="140" zoomScaleNormal="140" workbookViewId="0">
      <pane xSplit="2" ySplit="18" topLeftCell="C19" activePane="bottomRight" state="frozen"/>
      <selection activeCell="C19" sqref="C19:G19"/>
      <selection pane="topRight" activeCell="C19" sqref="C19:G19"/>
      <selection pane="bottomLeft" activeCell="C19" sqref="C19:G19"/>
      <selection pane="bottomRight" activeCell="C19" sqref="C19:G19"/>
    </sheetView>
  </sheetViews>
  <sheetFormatPr baseColWidth="10" defaultColWidth="11.42578125" defaultRowHeight="11.25"/>
  <cols>
    <col min="1" max="1" width="3.5703125" style="83" customWidth="1"/>
    <col min="2" max="2" width="35.85546875" style="77" customWidth="1"/>
    <col min="3" max="7" width="10.42578125" style="77" customWidth="1"/>
    <col min="8" max="8" width="7.7109375" style="77" customWidth="1"/>
    <col min="9" max="11" width="7.28515625" style="77" customWidth="1"/>
    <col min="12" max="12" width="8" style="77" customWidth="1"/>
    <col min="13" max="14" width="7.5703125" style="77" customWidth="1"/>
    <col min="15" max="16384" width="11.42578125" style="77"/>
  </cols>
  <sheetData>
    <row r="1" spans="1:14" s="74" customFormat="1" ht="35.1" customHeight="1">
      <c r="A1" s="218" t="s">
        <v>38</v>
      </c>
      <c r="B1" s="219"/>
      <c r="C1" s="220" t="str">
        <f>"Auszahlungen und Einzahlungen der Gemeinden 
und Gemeindeverbände "&amp;Deckblatt!A7&amp;" nach Produktbereichen"</f>
        <v>Auszahlungen und Einzahlungen der Gemeinden 
und Gemeindeverbände 2022 nach Produktbereichen</v>
      </c>
      <c r="D1" s="220"/>
      <c r="E1" s="220"/>
      <c r="F1" s="220"/>
      <c r="G1" s="221"/>
      <c r="H1" s="222" t="str">
        <f>"Auszahlungen und Einzahlungen der Gemeinden 
und Gemeindeverbände "&amp;Deckblatt!A7&amp;" nach Produktbereichen"</f>
        <v>Auszahlungen und Einzahlungen der Gemeinden 
und Gemeindeverbände 2022 nach Produktbereichen</v>
      </c>
      <c r="I1" s="220"/>
      <c r="J1" s="220"/>
      <c r="K1" s="220"/>
      <c r="L1" s="220"/>
      <c r="M1" s="220"/>
      <c r="N1" s="221"/>
    </row>
    <row r="2" spans="1:14" s="74" customFormat="1" ht="15" customHeight="1">
      <c r="A2" s="218"/>
      <c r="B2" s="219"/>
      <c r="C2" s="220" t="s">
        <v>55</v>
      </c>
      <c r="D2" s="220"/>
      <c r="E2" s="220"/>
      <c r="F2" s="220"/>
      <c r="G2" s="221"/>
      <c r="H2" s="222" t="s">
        <v>55</v>
      </c>
      <c r="I2" s="220"/>
      <c r="J2" s="220"/>
      <c r="K2" s="220"/>
      <c r="L2" s="220"/>
      <c r="M2" s="220"/>
      <c r="N2" s="221"/>
    </row>
    <row r="3" spans="1:14" s="74" customFormat="1" ht="15" customHeight="1">
      <c r="A3" s="218"/>
      <c r="B3" s="219"/>
      <c r="C3" s="220"/>
      <c r="D3" s="220"/>
      <c r="E3" s="220"/>
      <c r="F3" s="220"/>
      <c r="G3" s="221"/>
      <c r="H3" s="222"/>
      <c r="I3" s="220"/>
      <c r="J3" s="220"/>
      <c r="K3" s="220"/>
      <c r="L3" s="220"/>
      <c r="M3" s="220"/>
      <c r="N3" s="221"/>
    </row>
    <row r="4" spans="1:14" ht="11.45" customHeight="1">
      <c r="A4" s="225" t="s">
        <v>28</v>
      </c>
      <c r="B4" s="226" t="s">
        <v>116</v>
      </c>
      <c r="C4" s="226" t="s">
        <v>1</v>
      </c>
      <c r="D4" s="226" t="s">
        <v>120</v>
      </c>
      <c r="E4" s="226"/>
      <c r="F4" s="226"/>
      <c r="G4" s="228"/>
      <c r="H4" s="227" t="s">
        <v>120</v>
      </c>
      <c r="I4" s="226"/>
      <c r="J4" s="226"/>
      <c r="K4" s="226"/>
      <c r="L4" s="226"/>
      <c r="M4" s="226"/>
      <c r="N4" s="228"/>
    </row>
    <row r="5" spans="1:14" ht="11.45" customHeight="1">
      <c r="A5" s="225"/>
      <c r="B5" s="226"/>
      <c r="C5" s="226"/>
      <c r="D5" s="223" t="s">
        <v>107</v>
      </c>
      <c r="E5" s="223" t="s">
        <v>108</v>
      </c>
      <c r="F5" s="223" t="s">
        <v>109</v>
      </c>
      <c r="G5" s="224" t="s">
        <v>110</v>
      </c>
      <c r="H5" s="225" t="s">
        <v>111</v>
      </c>
      <c r="I5" s="223" t="s">
        <v>104</v>
      </c>
      <c r="J5" s="223"/>
      <c r="K5" s="223" t="s">
        <v>113</v>
      </c>
      <c r="L5" s="223" t="s">
        <v>118</v>
      </c>
      <c r="M5" s="223" t="s">
        <v>119</v>
      </c>
      <c r="N5" s="224" t="s">
        <v>114</v>
      </c>
    </row>
    <row r="6" spans="1:14" ht="11.45" customHeight="1">
      <c r="A6" s="225"/>
      <c r="B6" s="226"/>
      <c r="C6" s="226"/>
      <c r="D6" s="223"/>
      <c r="E6" s="223"/>
      <c r="F6" s="223"/>
      <c r="G6" s="224"/>
      <c r="H6" s="225"/>
      <c r="I6" s="223" t="s">
        <v>103</v>
      </c>
      <c r="J6" s="223" t="s">
        <v>112</v>
      </c>
      <c r="K6" s="223"/>
      <c r="L6" s="223"/>
      <c r="M6" s="223"/>
      <c r="N6" s="224"/>
    </row>
    <row r="7" spans="1:14" ht="11.45" customHeight="1">
      <c r="A7" s="225"/>
      <c r="B7" s="226"/>
      <c r="C7" s="226"/>
      <c r="D7" s="223"/>
      <c r="E7" s="223"/>
      <c r="F7" s="223"/>
      <c r="G7" s="224"/>
      <c r="H7" s="225"/>
      <c r="I7" s="223"/>
      <c r="J7" s="223"/>
      <c r="K7" s="223"/>
      <c r="L7" s="223"/>
      <c r="M7" s="223"/>
      <c r="N7" s="224"/>
    </row>
    <row r="8" spans="1:14" ht="11.45" customHeight="1">
      <c r="A8" s="225"/>
      <c r="B8" s="226"/>
      <c r="C8" s="226"/>
      <c r="D8" s="223"/>
      <c r="E8" s="223"/>
      <c r="F8" s="223"/>
      <c r="G8" s="224"/>
      <c r="H8" s="225"/>
      <c r="I8" s="223"/>
      <c r="J8" s="223"/>
      <c r="K8" s="223"/>
      <c r="L8" s="223"/>
      <c r="M8" s="223"/>
      <c r="N8" s="224"/>
    </row>
    <row r="9" spans="1:14" ht="11.45" customHeight="1">
      <c r="A9" s="225"/>
      <c r="B9" s="226"/>
      <c r="C9" s="226"/>
      <c r="D9" s="223"/>
      <c r="E9" s="223"/>
      <c r="F9" s="223"/>
      <c r="G9" s="224"/>
      <c r="H9" s="225"/>
      <c r="I9" s="223"/>
      <c r="J9" s="223"/>
      <c r="K9" s="223"/>
      <c r="L9" s="223"/>
      <c r="M9" s="223"/>
      <c r="N9" s="224"/>
    </row>
    <row r="10" spans="1:14" ht="11.45" customHeight="1">
      <c r="A10" s="225"/>
      <c r="B10" s="226"/>
      <c r="C10" s="226"/>
      <c r="D10" s="223"/>
      <c r="E10" s="223"/>
      <c r="F10" s="223"/>
      <c r="G10" s="224"/>
      <c r="H10" s="225"/>
      <c r="I10" s="223"/>
      <c r="J10" s="223"/>
      <c r="K10" s="223"/>
      <c r="L10" s="223"/>
      <c r="M10" s="223"/>
      <c r="N10" s="224"/>
    </row>
    <row r="11" spans="1:14" ht="11.45" customHeight="1">
      <c r="A11" s="225"/>
      <c r="B11" s="226"/>
      <c r="C11" s="226"/>
      <c r="D11" s="223"/>
      <c r="E11" s="223"/>
      <c r="F11" s="223"/>
      <c r="G11" s="224"/>
      <c r="H11" s="225"/>
      <c r="I11" s="223"/>
      <c r="J11" s="223"/>
      <c r="K11" s="223"/>
      <c r="L11" s="223"/>
      <c r="M11" s="223"/>
      <c r="N11" s="224"/>
    </row>
    <row r="12" spans="1:14" ht="11.45" customHeight="1">
      <c r="A12" s="225"/>
      <c r="B12" s="226"/>
      <c r="C12" s="226"/>
      <c r="D12" s="223"/>
      <c r="E12" s="223"/>
      <c r="F12" s="223"/>
      <c r="G12" s="224"/>
      <c r="H12" s="225"/>
      <c r="I12" s="223"/>
      <c r="J12" s="223"/>
      <c r="K12" s="223"/>
      <c r="L12" s="223"/>
      <c r="M12" s="223"/>
      <c r="N12" s="224"/>
    </row>
    <row r="13" spans="1:14" ht="11.45" customHeight="1">
      <c r="A13" s="225"/>
      <c r="B13" s="226"/>
      <c r="C13" s="226"/>
      <c r="D13" s="223"/>
      <c r="E13" s="223"/>
      <c r="F13" s="223"/>
      <c r="G13" s="224"/>
      <c r="H13" s="225"/>
      <c r="I13" s="223"/>
      <c r="J13" s="223"/>
      <c r="K13" s="223"/>
      <c r="L13" s="223"/>
      <c r="M13" s="223"/>
      <c r="N13" s="224"/>
    </row>
    <row r="14" spans="1:14" ht="11.45" customHeight="1">
      <c r="A14" s="225"/>
      <c r="B14" s="226"/>
      <c r="C14" s="226"/>
      <c r="D14" s="223"/>
      <c r="E14" s="223"/>
      <c r="F14" s="223"/>
      <c r="G14" s="224"/>
      <c r="H14" s="225"/>
      <c r="I14" s="223"/>
      <c r="J14" s="223"/>
      <c r="K14" s="223"/>
      <c r="L14" s="223"/>
      <c r="M14" s="223"/>
      <c r="N14" s="224"/>
    </row>
    <row r="15" spans="1:14" ht="11.45" customHeight="1">
      <c r="A15" s="225"/>
      <c r="B15" s="226"/>
      <c r="C15" s="226"/>
      <c r="D15" s="223"/>
      <c r="E15" s="223"/>
      <c r="F15" s="223"/>
      <c r="G15" s="224"/>
      <c r="H15" s="225"/>
      <c r="I15" s="223"/>
      <c r="J15" s="223"/>
      <c r="K15" s="223"/>
      <c r="L15" s="223"/>
      <c r="M15" s="223"/>
      <c r="N15" s="224"/>
    </row>
    <row r="16" spans="1:14" ht="11.45" customHeight="1">
      <c r="A16" s="225"/>
      <c r="B16" s="226"/>
      <c r="C16" s="226"/>
      <c r="D16" s="223"/>
      <c r="E16" s="223"/>
      <c r="F16" s="223"/>
      <c r="G16" s="224"/>
      <c r="H16" s="225"/>
      <c r="I16" s="223"/>
      <c r="J16" s="223"/>
      <c r="K16" s="223"/>
      <c r="L16" s="223"/>
      <c r="M16" s="223"/>
      <c r="N16" s="224"/>
    </row>
    <row r="17" spans="1:30" ht="11.45" customHeight="1">
      <c r="A17" s="225"/>
      <c r="B17" s="226"/>
      <c r="C17" s="226"/>
      <c r="D17" s="106">
        <v>11</v>
      </c>
      <c r="E17" s="106">
        <v>12</v>
      </c>
      <c r="F17" s="106" t="s">
        <v>101</v>
      </c>
      <c r="G17" s="107" t="s">
        <v>102</v>
      </c>
      <c r="H17" s="105">
        <v>3</v>
      </c>
      <c r="I17" s="106" t="s">
        <v>105</v>
      </c>
      <c r="J17" s="106">
        <v>36</v>
      </c>
      <c r="K17" s="106">
        <v>4</v>
      </c>
      <c r="L17" s="106" t="s">
        <v>106</v>
      </c>
      <c r="M17" s="106" t="s">
        <v>115</v>
      </c>
      <c r="N17" s="107">
        <v>6</v>
      </c>
    </row>
    <row r="18" spans="1:30" s="83" customFormat="1" ht="11.45" customHeight="1">
      <c r="A18" s="111">
        <v>1</v>
      </c>
      <c r="B18" s="112">
        <v>2</v>
      </c>
      <c r="C18" s="109">
        <v>3</v>
      </c>
      <c r="D18" s="109">
        <v>4</v>
      </c>
      <c r="E18" s="109">
        <v>5</v>
      </c>
      <c r="F18" s="109">
        <v>6</v>
      </c>
      <c r="G18" s="110">
        <v>7</v>
      </c>
      <c r="H18" s="108">
        <v>8</v>
      </c>
      <c r="I18" s="109">
        <v>9</v>
      </c>
      <c r="J18" s="109">
        <v>10</v>
      </c>
      <c r="K18" s="109">
        <v>11</v>
      </c>
      <c r="L18" s="109">
        <v>12</v>
      </c>
      <c r="M18" s="109">
        <v>13</v>
      </c>
      <c r="N18" s="110">
        <v>14</v>
      </c>
    </row>
    <row r="19" spans="1:30" s="71" customFormat="1" ht="20.100000000000001" customHeight="1">
      <c r="A19" s="88"/>
      <c r="B19" s="84"/>
      <c r="C19" s="231" t="s">
        <v>969</v>
      </c>
      <c r="D19" s="232"/>
      <c r="E19" s="232"/>
      <c r="F19" s="232"/>
      <c r="G19" s="232"/>
      <c r="H19" s="232" t="s">
        <v>969</v>
      </c>
      <c r="I19" s="232"/>
      <c r="J19" s="232"/>
      <c r="K19" s="232"/>
      <c r="L19" s="232"/>
      <c r="M19" s="232"/>
      <c r="N19" s="232"/>
      <c r="O19" s="85"/>
      <c r="P19" s="85"/>
      <c r="Q19" s="85"/>
      <c r="R19" s="85"/>
      <c r="S19" s="85"/>
      <c r="T19" s="85"/>
      <c r="U19" s="85"/>
      <c r="V19" s="85"/>
      <c r="W19" s="85"/>
      <c r="X19" s="85"/>
      <c r="Y19" s="85"/>
      <c r="Z19" s="85"/>
      <c r="AA19" s="85"/>
      <c r="AB19" s="85"/>
      <c r="AC19" s="85"/>
      <c r="AD19" s="85"/>
    </row>
    <row r="20" spans="1:30" s="71" customFormat="1" ht="11.1" customHeight="1">
      <c r="A20" s="69">
        <f>IF(B20&lt;&gt;"",COUNTA($B$20:B20),"")</f>
        <v>1</v>
      </c>
      <c r="B20" s="78" t="s">
        <v>70</v>
      </c>
      <c r="C20" s="155">
        <v>1279541</v>
      </c>
      <c r="D20" s="155">
        <v>472915</v>
      </c>
      <c r="E20" s="155">
        <v>209152</v>
      </c>
      <c r="F20" s="155">
        <v>60864</v>
      </c>
      <c r="G20" s="155">
        <v>58027</v>
      </c>
      <c r="H20" s="155">
        <v>221402</v>
      </c>
      <c r="I20" s="155">
        <v>77102</v>
      </c>
      <c r="J20" s="155">
        <v>144300</v>
      </c>
      <c r="K20" s="155">
        <v>49536</v>
      </c>
      <c r="L20" s="155">
        <v>129797</v>
      </c>
      <c r="M20" s="155">
        <v>77849</v>
      </c>
      <c r="N20" s="155" t="s">
        <v>8</v>
      </c>
      <c r="O20" s="85"/>
      <c r="P20" s="85"/>
      <c r="Q20" s="85"/>
      <c r="R20" s="85"/>
      <c r="S20" s="85"/>
      <c r="T20" s="85"/>
      <c r="U20" s="85"/>
      <c r="V20" s="85"/>
      <c r="W20" s="85"/>
      <c r="X20" s="85"/>
      <c r="Y20" s="85"/>
      <c r="Z20" s="85"/>
      <c r="AA20" s="85"/>
      <c r="AB20" s="85"/>
      <c r="AC20" s="85"/>
      <c r="AD20" s="85"/>
    </row>
    <row r="21" spans="1:30" s="71" customFormat="1" ht="11.1" customHeight="1">
      <c r="A21" s="69">
        <f>IF(B21&lt;&gt;"",COUNTA($B$20:B21),"")</f>
        <v>2</v>
      </c>
      <c r="B21" s="78" t="s">
        <v>71</v>
      </c>
      <c r="C21" s="155">
        <v>825464</v>
      </c>
      <c r="D21" s="155">
        <v>168397</v>
      </c>
      <c r="E21" s="155">
        <v>66018</v>
      </c>
      <c r="F21" s="155">
        <v>221990</v>
      </c>
      <c r="G21" s="155">
        <v>25747</v>
      </c>
      <c r="H21" s="155">
        <v>90723</v>
      </c>
      <c r="I21" s="155">
        <v>72253</v>
      </c>
      <c r="J21" s="155">
        <v>18470</v>
      </c>
      <c r="K21" s="155">
        <v>32894</v>
      </c>
      <c r="L21" s="155">
        <v>138404</v>
      </c>
      <c r="M21" s="155">
        <v>81208</v>
      </c>
      <c r="N21" s="155">
        <v>83</v>
      </c>
      <c r="O21" s="85"/>
      <c r="P21" s="85"/>
      <c r="Q21" s="85"/>
      <c r="R21" s="85"/>
      <c r="S21" s="85"/>
      <c r="T21" s="85"/>
      <c r="U21" s="85"/>
      <c r="V21" s="85"/>
      <c r="W21" s="85"/>
      <c r="X21" s="85"/>
      <c r="Y21" s="85"/>
      <c r="Z21" s="85"/>
      <c r="AA21" s="85"/>
      <c r="AB21" s="85"/>
      <c r="AC21" s="85"/>
      <c r="AD21" s="85"/>
    </row>
    <row r="22" spans="1:30" s="71" customFormat="1" ht="21.6" customHeight="1">
      <c r="A22" s="69">
        <f>IF(B22&lt;&gt;"",COUNTA($B$20:B22),"")</f>
        <v>3</v>
      </c>
      <c r="B22" s="79" t="s">
        <v>628</v>
      </c>
      <c r="C22" s="155">
        <v>1465151</v>
      </c>
      <c r="D22" s="155" t="s">
        <v>8</v>
      </c>
      <c r="E22" s="155" t="s">
        <v>8</v>
      </c>
      <c r="F22" s="155" t="s">
        <v>8</v>
      </c>
      <c r="G22" s="155" t="s">
        <v>8</v>
      </c>
      <c r="H22" s="155">
        <v>1465151</v>
      </c>
      <c r="I22" s="155">
        <v>1183327</v>
      </c>
      <c r="J22" s="155">
        <v>281825</v>
      </c>
      <c r="K22" s="155" t="s">
        <v>8</v>
      </c>
      <c r="L22" s="155" t="s">
        <v>8</v>
      </c>
      <c r="M22" s="155" t="s">
        <v>8</v>
      </c>
      <c r="N22" s="155" t="s">
        <v>8</v>
      </c>
      <c r="O22" s="85"/>
      <c r="P22" s="85"/>
      <c r="Q22" s="85"/>
      <c r="R22" s="85"/>
      <c r="S22" s="85"/>
      <c r="T22" s="85"/>
      <c r="U22" s="85"/>
      <c r="V22" s="85"/>
      <c r="W22" s="85"/>
      <c r="X22" s="85"/>
      <c r="Y22" s="85"/>
      <c r="Z22" s="85"/>
      <c r="AA22" s="85"/>
      <c r="AB22" s="85"/>
      <c r="AC22" s="85"/>
      <c r="AD22" s="85"/>
    </row>
    <row r="23" spans="1:30" s="71" customFormat="1" ht="11.1" customHeight="1">
      <c r="A23" s="69">
        <f>IF(B23&lt;&gt;"",COUNTA($B$20:B23),"")</f>
        <v>4</v>
      </c>
      <c r="B23" s="78" t="s">
        <v>72</v>
      </c>
      <c r="C23" s="155">
        <v>17127</v>
      </c>
      <c r="D23" s="155">
        <v>592</v>
      </c>
      <c r="E23" s="155">
        <v>75</v>
      </c>
      <c r="F23" s="155">
        <v>148</v>
      </c>
      <c r="G23" s="155">
        <v>7</v>
      </c>
      <c r="H23" s="155">
        <v>83</v>
      </c>
      <c r="I23" s="155" t="s">
        <v>8</v>
      </c>
      <c r="J23" s="155">
        <v>82</v>
      </c>
      <c r="K23" s="155">
        <v>28</v>
      </c>
      <c r="L23" s="155">
        <v>286</v>
      </c>
      <c r="M23" s="155">
        <v>407</v>
      </c>
      <c r="N23" s="155">
        <v>15501</v>
      </c>
      <c r="O23" s="85"/>
      <c r="P23" s="85"/>
      <c r="Q23" s="85"/>
      <c r="R23" s="85"/>
      <c r="S23" s="85"/>
      <c r="T23" s="85"/>
      <c r="U23" s="85"/>
      <c r="V23" s="85"/>
      <c r="W23" s="85"/>
      <c r="X23" s="85"/>
      <c r="Y23" s="85"/>
      <c r="Z23" s="85"/>
      <c r="AA23" s="85"/>
      <c r="AB23" s="85"/>
      <c r="AC23" s="85"/>
      <c r="AD23" s="85"/>
    </row>
    <row r="24" spans="1:30" s="71" customFormat="1" ht="11.1" customHeight="1">
      <c r="A24" s="69">
        <f>IF(B24&lt;&gt;"",COUNTA($B$20:B24),"")</f>
        <v>5</v>
      </c>
      <c r="B24" s="78" t="s">
        <v>73</v>
      </c>
      <c r="C24" s="155">
        <v>2802321</v>
      </c>
      <c r="D24" s="155">
        <v>176412</v>
      </c>
      <c r="E24" s="155">
        <v>59730</v>
      </c>
      <c r="F24" s="155">
        <v>154925</v>
      </c>
      <c r="G24" s="155">
        <v>87857</v>
      </c>
      <c r="H24" s="155">
        <v>1130287</v>
      </c>
      <c r="I24" s="155">
        <v>76736</v>
      </c>
      <c r="J24" s="155">
        <v>1053552</v>
      </c>
      <c r="K24" s="155">
        <v>47262</v>
      </c>
      <c r="L24" s="155">
        <v>141156</v>
      </c>
      <c r="M24" s="155">
        <v>168635</v>
      </c>
      <c r="N24" s="155">
        <v>836056</v>
      </c>
      <c r="O24" s="85"/>
      <c r="P24" s="85"/>
      <c r="Q24" s="85"/>
      <c r="R24" s="85"/>
      <c r="S24" s="85"/>
      <c r="T24" s="85"/>
      <c r="U24" s="85"/>
      <c r="V24" s="85"/>
      <c r="W24" s="85"/>
      <c r="X24" s="85"/>
      <c r="Y24" s="85"/>
      <c r="Z24" s="85"/>
      <c r="AA24" s="85"/>
      <c r="AB24" s="85"/>
      <c r="AC24" s="85"/>
      <c r="AD24" s="85"/>
    </row>
    <row r="25" spans="1:30" s="71" customFormat="1" ht="11.1" customHeight="1">
      <c r="A25" s="69">
        <f>IF(B25&lt;&gt;"",COUNTA($B$20:B25),"")</f>
        <v>6</v>
      </c>
      <c r="B25" s="78" t="s">
        <v>74</v>
      </c>
      <c r="C25" s="155">
        <v>1284934</v>
      </c>
      <c r="D25" s="155">
        <v>86554</v>
      </c>
      <c r="E25" s="155">
        <v>9326</v>
      </c>
      <c r="F25" s="155">
        <v>72673</v>
      </c>
      <c r="G25" s="155">
        <v>496</v>
      </c>
      <c r="H25" s="155">
        <v>288825</v>
      </c>
      <c r="I25" s="155">
        <v>780</v>
      </c>
      <c r="J25" s="155">
        <v>288045</v>
      </c>
      <c r="K25" s="155">
        <v>905</v>
      </c>
      <c r="L25" s="155">
        <v>6108</v>
      </c>
      <c r="M25" s="155">
        <v>1825</v>
      </c>
      <c r="N25" s="155">
        <v>818221</v>
      </c>
      <c r="O25" s="85"/>
      <c r="P25" s="85"/>
      <c r="Q25" s="85"/>
      <c r="R25" s="85"/>
      <c r="S25" s="85"/>
      <c r="T25" s="85"/>
      <c r="U25" s="85"/>
      <c r="V25" s="85"/>
      <c r="W25" s="85"/>
      <c r="X25" s="85"/>
      <c r="Y25" s="85"/>
      <c r="Z25" s="85"/>
      <c r="AA25" s="85"/>
      <c r="AB25" s="85"/>
      <c r="AC25" s="85"/>
      <c r="AD25" s="85"/>
    </row>
    <row r="26" spans="1:30" s="71" customFormat="1" ht="19.149999999999999" customHeight="1">
      <c r="A26" s="70">
        <f>IF(B26&lt;&gt;"",COUNTA($B$20:B26),"")</f>
        <v>7</v>
      </c>
      <c r="B26" s="80" t="s">
        <v>75</v>
      </c>
      <c r="C26" s="156">
        <v>5104670</v>
      </c>
      <c r="D26" s="156">
        <v>731762</v>
      </c>
      <c r="E26" s="156">
        <v>325649</v>
      </c>
      <c r="F26" s="156">
        <v>365254</v>
      </c>
      <c r="G26" s="156">
        <v>171141</v>
      </c>
      <c r="H26" s="156">
        <v>2618821</v>
      </c>
      <c r="I26" s="156">
        <v>1408638</v>
      </c>
      <c r="J26" s="156">
        <v>1210182</v>
      </c>
      <c r="K26" s="156">
        <v>128815</v>
      </c>
      <c r="L26" s="156">
        <v>403535</v>
      </c>
      <c r="M26" s="156">
        <v>326274</v>
      </c>
      <c r="N26" s="156">
        <v>33419</v>
      </c>
      <c r="O26" s="85"/>
      <c r="P26" s="85"/>
      <c r="Q26" s="85"/>
      <c r="R26" s="85"/>
      <c r="S26" s="85"/>
      <c r="T26" s="85"/>
      <c r="U26" s="85"/>
      <c r="V26" s="85"/>
      <c r="W26" s="85"/>
      <c r="X26" s="85"/>
      <c r="Y26" s="85"/>
      <c r="Z26" s="85"/>
      <c r="AA26" s="85"/>
      <c r="AB26" s="85"/>
      <c r="AC26" s="85"/>
      <c r="AD26" s="85"/>
    </row>
    <row r="27" spans="1:30" s="71" customFormat="1" ht="21.6" customHeight="1">
      <c r="A27" s="69">
        <f>IF(B27&lt;&gt;"",COUNTA($B$20:B27),"")</f>
        <v>8</v>
      </c>
      <c r="B27" s="79" t="s">
        <v>76</v>
      </c>
      <c r="C27" s="155">
        <v>1102437</v>
      </c>
      <c r="D27" s="155">
        <v>109955</v>
      </c>
      <c r="E27" s="155">
        <v>91364</v>
      </c>
      <c r="F27" s="155">
        <v>166750</v>
      </c>
      <c r="G27" s="155">
        <v>28594</v>
      </c>
      <c r="H27" s="155">
        <v>30303</v>
      </c>
      <c r="I27" s="155">
        <v>3333</v>
      </c>
      <c r="J27" s="155">
        <v>26970</v>
      </c>
      <c r="K27" s="155">
        <v>37802</v>
      </c>
      <c r="L27" s="155">
        <v>297554</v>
      </c>
      <c r="M27" s="155">
        <v>340115</v>
      </c>
      <c r="N27" s="155" t="s">
        <v>8</v>
      </c>
      <c r="O27" s="85"/>
      <c r="P27" s="85"/>
      <c r="Q27" s="85"/>
      <c r="R27" s="85"/>
      <c r="S27" s="85"/>
      <c r="T27" s="85"/>
      <c r="U27" s="85"/>
      <c r="V27" s="85"/>
      <c r="W27" s="85"/>
      <c r="X27" s="85"/>
      <c r="Y27" s="85"/>
      <c r="Z27" s="85"/>
      <c r="AA27" s="85"/>
      <c r="AB27" s="85"/>
      <c r="AC27" s="85"/>
      <c r="AD27" s="85"/>
    </row>
    <row r="28" spans="1:30" s="71" customFormat="1" ht="11.1" customHeight="1">
      <c r="A28" s="69">
        <f>IF(B28&lt;&gt;"",COUNTA($B$20:B28),"")</f>
        <v>9</v>
      </c>
      <c r="B28" s="78" t="s">
        <v>77</v>
      </c>
      <c r="C28" s="155">
        <v>584942</v>
      </c>
      <c r="D28" s="155">
        <v>45637</v>
      </c>
      <c r="E28" s="155">
        <v>28611</v>
      </c>
      <c r="F28" s="155">
        <v>141839</v>
      </c>
      <c r="G28" s="155">
        <v>25924</v>
      </c>
      <c r="H28" s="155">
        <v>23194</v>
      </c>
      <c r="I28" s="155">
        <v>3184</v>
      </c>
      <c r="J28" s="155">
        <v>20011</v>
      </c>
      <c r="K28" s="155">
        <v>23883</v>
      </c>
      <c r="L28" s="155">
        <v>243315</v>
      </c>
      <c r="M28" s="155">
        <v>52538</v>
      </c>
      <c r="N28" s="155" t="s">
        <v>8</v>
      </c>
      <c r="O28" s="85"/>
      <c r="P28" s="85"/>
      <c r="Q28" s="85"/>
      <c r="R28" s="85"/>
      <c r="S28" s="85"/>
      <c r="T28" s="85"/>
      <c r="U28" s="85"/>
      <c r="V28" s="85"/>
      <c r="W28" s="85"/>
      <c r="X28" s="85"/>
      <c r="Y28" s="85"/>
      <c r="Z28" s="85"/>
      <c r="AA28" s="85"/>
      <c r="AB28" s="85"/>
      <c r="AC28" s="85"/>
      <c r="AD28" s="85"/>
    </row>
    <row r="29" spans="1:30" s="71" customFormat="1" ht="11.1" customHeight="1">
      <c r="A29" s="69">
        <f>IF(B29&lt;&gt;"",COUNTA($B$20:B29),"")</f>
        <v>10</v>
      </c>
      <c r="B29" s="78" t="s">
        <v>78</v>
      </c>
      <c r="C29" s="155">
        <v>244</v>
      </c>
      <c r="D29" s="155" t="s">
        <v>8</v>
      </c>
      <c r="E29" s="155" t="s">
        <v>8</v>
      </c>
      <c r="F29" s="155" t="s">
        <v>8</v>
      </c>
      <c r="G29" s="155" t="s">
        <v>8</v>
      </c>
      <c r="H29" s="155" t="s">
        <v>8</v>
      </c>
      <c r="I29" s="155" t="s">
        <v>8</v>
      </c>
      <c r="J29" s="155" t="s">
        <v>8</v>
      </c>
      <c r="K29" s="155" t="s">
        <v>8</v>
      </c>
      <c r="L29" s="155">
        <v>24</v>
      </c>
      <c r="M29" s="155" t="s">
        <v>8</v>
      </c>
      <c r="N29" s="155">
        <v>220</v>
      </c>
      <c r="O29" s="85"/>
      <c r="P29" s="85"/>
      <c r="Q29" s="85"/>
      <c r="R29" s="85"/>
      <c r="S29" s="85"/>
      <c r="T29" s="85"/>
      <c r="U29" s="85"/>
      <c r="V29" s="85"/>
      <c r="W29" s="85"/>
      <c r="X29" s="85"/>
      <c r="Y29" s="85"/>
      <c r="Z29" s="85"/>
      <c r="AA29" s="85"/>
      <c r="AB29" s="85"/>
      <c r="AC29" s="85"/>
      <c r="AD29" s="85"/>
    </row>
    <row r="30" spans="1:30" s="71" customFormat="1" ht="11.1" customHeight="1">
      <c r="A30" s="69">
        <f>IF(B30&lt;&gt;"",COUNTA($B$20:B30),"")</f>
        <v>11</v>
      </c>
      <c r="B30" s="78" t="s">
        <v>79</v>
      </c>
      <c r="C30" s="155">
        <v>135800</v>
      </c>
      <c r="D30" s="155">
        <v>1786</v>
      </c>
      <c r="E30" s="155">
        <v>2402</v>
      </c>
      <c r="F30" s="155">
        <v>4083</v>
      </c>
      <c r="G30" s="155">
        <v>2372</v>
      </c>
      <c r="H30" s="155">
        <v>9996</v>
      </c>
      <c r="I30" s="155">
        <v>331</v>
      </c>
      <c r="J30" s="155">
        <v>9665</v>
      </c>
      <c r="K30" s="155">
        <v>2406</v>
      </c>
      <c r="L30" s="155">
        <v>51677</v>
      </c>
      <c r="M30" s="155">
        <v>47110</v>
      </c>
      <c r="N30" s="155">
        <v>13969</v>
      </c>
      <c r="O30" s="85"/>
      <c r="P30" s="85"/>
      <c r="Q30" s="85"/>
      <c r="R30" s="85"/>
      <c r="S30" s="85"/>
      <c r="T30" s="85"/>
      <c r="U30" s="85"/>
      <c r="V30" s="85"/>
      <c r="W30" s="85"/>
      <c r="X30" s="85"/>
      <c r="Y30" s="85"/>
      <c r="Z30" s="85"/>
      <c r="AA30" s="85"/>
      <c r="AB30" s="85"/>
      <c r="AC30" s="85"/>
      <c r="AD30" s="85"/>
    </row>
    <row r="31" spans="1:30" s="71" customFormat="1" ht="11.1" customHeight="1">
      <c r="A31" s="69">
        <f>IF(B31&lt;&gt;"",COUNTA($B$20:B31),"")</f>
        <v>12</v>
      </c>
      <c r="B31" s="78" t="s">
        <v>74</v>
      </c>
      <c r="C31" s="155">
        <v>12236</v>
      </c>
      <c r="D31" s="155">
        <v>889</v>
      </c>
      <c r="E31" s="155">
        <v>2202</v>
      </c>
      <c r="F31" s="155">
        <v>1675</v>
      </c>
      <c r="G31" s="155">
        <v>1632</v>
      </c>
      <c r="H31" s="155">
        <v>1243</v>
      </c>
      <c r="I31" s="155" t="s">
        <v>8</v>
      </c>
      <c r="J31" s="155">
        <v>1243</v>
      </c>
      <c r="K31" s="155">
        <v>669</v>
      </c>
      <c r="L31" s="155">
        <v>3058</v>
      </c>
      <c r="M31" s="155">
        <v>550</v>
      </c>
      <c r="N31" s="155">
        <v>319</v>
      </c>
      <c r="O31" s="85"/>
      <c r="P31" s="85"/>
      <c r="Q31" s="85"/>
      <c r="R31" s="85"/>
      <c r="S31" s="85"/>
      <c r="T31" s="85"/>
      <c r="U31" s="85"/>
      <c r="V31" s="85"/>
      <c r="W31" s="85"/>
      <c r="X31" s="85"/>
      <c r="Y31" s="85"/>
      <c r="Z31" s="85"/>
      <c r="AA31" s="85"/>
      <c r="AB31" s="85"/>
      <c r="AC31" s="85"/>
      <c r="AD31" s="85"/>
    </row>
    <row r="32" spans="1:30" s="71" customFormat="1" ht="19.149999999999999" customHeight="1">
      <c r="A32" s="70">
        <f>IF(B32&lt;&gt;"",COUNTA($B$20:B32),"")</f>
        <v>13</v>
      </c>
      <c r="B32" s="80" t="s">
        <v>80</v>
      </c>
      <c r="C32" s="156">
        <v>1226244</v>
      </c>
      <c r="D32" s="156">
        <v>110852</v>
      </c>
      <c r="E32" s="156">
        <v>91564</v>
      </c>
      <c r="F32" s="156">
        <v>169158</v>
      </c>
      <c r="G32" s="156">
        <v>29334</v>
      </c>
      <c r="H32" s="156">
        <v>39056</v>
      </c>
      <c r="I32" s="156">
        <v>3664</v>
      </c>
      <c r="J32" s="156">
        <v>35392</v>
      </c>
      <c r="K32" s="156">
        <v>39539</v>
      </c>
      <c r="L32" s="156">
        <v>346197</v>
      </c>
      <c r="M32" s="156">
        <v>386675</v>
      </c>
      <c r="N32" s="156">
        <v>13870</v>
      </c>
      <c r="O32" s="85"/>
      <c r="P32" s="85"/>
      <c r="Q32" s="85"/>
      <c r="R32" s="85"/>
      <c r="S32" s="85"/>
      <c r="T32" s="85"/>
      <c r="U32" s="85"/>
      <c r="V32" s="85"/>
      <c r="W32" s="85"/>
      <c r="X32" s="85"/>
      <c r="Y32" s="85"/>
      <c r="Z32" s="85"/>
      <c r="AA32" s="85"/>
      <c r="AB32" s="85"/>
      <c r="AC32" s="85"/>
      <c r="AD32" s="85"/>
    </row>
    <row r="33" spans="1:30" s="71" customFormat="1" ht="19.149999999999999" customHeight="1">
      <c r="A33" s="70">
        <f>IF(B33&lt;&gt;"",COUNTA($B$20:B33),"")</f>
        <v>14</v>
      </c>
      <c r="B33" s="80" t="s">
        <v>81</v>
      </c>
      <c r="C33" s="156">
        <v>6330914</v>
      </c>
      <c r="D33" s="156">
        <v>842614</v>
      </c>
      <c r="E33" s="156">
        <v>417214</v>
      </c>
      <c r="F33" s="156">
        <v>534411</v>
      </c>
      <c r="G33" s="156">
        <v>200475</v>
      </c>
      <c r="H33" s="156">
        <v>2657876</v>
      </c>
      <c r="I33" s="156">
        <v>1412303</v>
      </c>
      <c r="J33" s="156">
        <v>1245574</v>
      </c>
      <c r="K33" s="156">
        <v>168354</v>
      </c>
      <c r="L33" s="156">
        <v>749732</v>
      </c>
      <c r="M33" s="156">
        <v>712949</v>
      </c>
      <c r="N33" s="156">
        <v>47289</v>
      </c>
      <c r="O33" s="85"/>
      <c r="P33" s="85"/>
      <c r="Q33" s="85"/>
      <c r="R33" s="85"/>
      <c r="S33" s="85"/>
      <c r="T33" s="85"/>
      <c r="U33" s="85"/>
      <c r="V33" s="85"/>
      <c r="W33" s="85"/>
      <c r="X33" s="85"/>
      <c r="Y33" s="85"/>
      <c r="Z33" s="85"/>
      <c r="AA33" s="85"/>
      <c r="AB33" s="85"/>
      <c r="AC33" s="85"/>
      <c r="AD33" s="85"/>
    </row>
    <row r="34" spans="1:30" s="71" customFormat="1" ht="11.1" customHeight="1">
      <c r="A34" s="69">
        <f>IF(B34&lt;&gt;"",COUNTA($B$20:B34),"")</f>
        <v>15</v>
      </c>
      <c r="B34" s="78" t="s">
        <v>82</v>
      </c>
      <c r="C34" s="155">
        <v>1584194</v>
      </c>
      <c r="D34" s="155" t="s">
        <v>8</v>
      </c>
      <c r="E34" s="155" t="s">
        <v>8</v>
      </c>
      <c r="F34" s="155" t="s">
        <v>8</v>
      </c>
      <c r="G34" s="155" t="s">
        <v>8</v>
      </c>
      <c r="H34" s="155" t="s">
        <v>8</v>
      </c>
      <c r="I34" s="155" t="s">
        <v>8</v>
      </c>
      <c r="J34" s="155" t="s">
        <v>8</v>
      </c>
      <c r="K34" s="155" t="s">
        <v>8</v>
      </c>
      <c r="L34" s="155" t="s">
        <v>8</v>
      </c>
      <c r="M34" s="155" t="s">
        <v>8</v>
      </c>
      <c r="N34" s="155">
        <v>1584194</v>
      </c>
      <c r="O34" s="85"/>
      <c r="P34" s="85"/>
      <c r="Q34" s="85"/>
      <c r="R34" s="85"/>
      <c r="S34" s="85"/>
      <c r="T34" s="85"/>
      <c r="U34" s="85"/>
      <c r="V34" s="85"/>
      <c r="W34" s="85"/>
      <c r="X34" s="85"/>
      <c r="Y34" s="85"/>
      <c r="Z34" s="85"/>
      <c r="AA34" s="85"/>
      <c r="AB34" s="85"/>
      <c r="AC34" s="85"/>
      <c r="AD34" s="85"/>
    </row>
    <row r="35" spans="1:30" s="71" customFormat="1" ht="11.1" customHeight="1">
      <c r="A35" s="69">
        <f>IF(B35&lt;&gt;"",COUNTA($B$20:B35),"")</f>
        <v>16</v>
      </c>
      <c r="B35" s="78" t="s">
        <v>83</v>
      </c>
      <c r="C35" s="155">
        <v>537008</v>
      </c>
      <c r="D35" s="155" t="s">
        <v>8</v>
      </c>
      <c r="E35" s="155" t="s">
        <v>8</v>
      </c>
      <c r="F35" s="155" t="s">
        <v>8</v>
      </c>
      <c r="G35" s="155" t="s">
        <v>8</v>
      </c>
      <c r="H35" s="155" t="s">
        <v>8</v>
      </c>
      <c r="I35" s="155" t="s">
        <v>8</v>
      </c>
      <c r="J35" s="155" t="s">
        <v>8</v>
      </c>
      <c r="K35" s="155" t="s">
        <v>8</v>
      </c>
      <c r="L35" s="155" t="s">
        <v>8</v>
      </c>
      <c r="M35" s="155" t="s">
        <v>8</v>
      </c>
      <c r="N35" s="155">
        <v>537008</v>
      </c>
      <c r="O35" s="85"/>
      <c r="P35" s="85"/>
      <c r="Q35" s="85"/>
      <c r="R35" s="85"/>
      <c r="S35" s="85"/>
      <c r="T35" s="85"/>
      <c r="U35" s="85"/>
      <c r="V35" s="85"/>
      <c r="W35" s="85"/>
      <c r="X35" s="85"/>
      <c r="Y35" s="85"/>
      <c r="Z35" s="85"/>
      <c r="AA35" s="85"/>
      <c r="AB35" s="85"/>
      <c r="AC35" s="85"/>
      <c r="AD35" s="85"/>
    </row>
    <row r="36" spans="1:30" s="71" customFormat="1" ht="11.1" customHeight="1">
      <c r="A36" s="69">
        <f>IF(B36&lt;&gt;"",COUNTA($B$20:B36),"")</f>
        <v>17</v>
      </c>
      <c r="B36" s="78" t="s">
        <v>99</v>
      </c>
      <c r="C36" s="155">
        <v>694422</v>
      </c>
      <c r="D36" s="155" t="s">
        <v>8</v>
      </c>
      <c r="E36" s="155" t="s">
        <v>8</v>
      </c>
      <c r="F36" s="155" t="s">
        <v>8</v>
      </c>
      <c r="G36" s="155" t="s">
        <v>8</v>
      </c>
      <c r="H36" s="155" t="s">
        <v>8</v>
      </c>
      <c r="I36" s="155" t="s">
        <v>8</v>
      </c>
      <c r="J36" s="155" t="s">
        <v>8</v>
      </c>
      <c r="K36" s="155" t="s">
        <v>8</v>
      </c>
      <c r="L36" s="155" t="s">
        <v>8</v>
      </c>
      <c r="M36" s="155" t="s">
        <v>8</v>
      </c>
      <c r="N36" s="155">
        <v>694422</v>
      </c>
      <c r="O36" s="85"/>
      <c r="P36" s="85"/>
      <c r="Q36" s="85"/>
      <c r="R36" s="85"/>
      <c r="S36" s="85"/>
      <c r="T36" s="85"/>
      <c r="U36" s="85"/>
      <c r="V36" s="85"/>
      <c r="W36" s="85"/>
      <c r="X36" s="85"/>
      <c r="Y36" s="85"/>
      <c r="Z36" s="85"/>
      <c r="AA36" s="85"/>
      <c r="AB36" s="85"/>
      <c r="AC36" s="85"/>
      <c r="AD36" s="85"/>
    </row>
    <row r="37" spans="1:30" s="71" customFormat="1" ht="11.1" customHeight="1">
      <c r="A37" s="69">
        <f>IF(B37&lt;&gt;"",COUNTA($B$20:B37),"")</f>
        <v>18</v>
      </c>
      <c r="B37" s="78" t="s">
        <v>100</v>
      </c>
      <c r="C37" s="155">
        <v>209662</v>
      </c>
      <c r="D37" s="155" t="s">
        <v>8</v>
      </c>
      <c r="E37" s="155" t="s">
        <v>8</v>
      </c>
      <c r="F37" s="155" t="s">
        <v>8</v>
      </c>
      <c r="G37" s="155" t="s">
        <v>8</v>
      </c>
      <c r="H37" s="155" t="s">
        <v>8</v>
      </c>
      <c r="I37" s="155" t="s">
        <v>8</v>
      </c>
      <c r="J37" s="155" t="s">
        <v>8</v>
      </c>
      <c r="K37" s="155" t="s">
        <v>8</v>
      </c>
      <c r="L37" s="155" t="s">
        <v>8</v>
      </c>
      <c r="M37" s="155" t="s">
        <v>8</v>
      </c>
      <c r="N37" s="155">
        <v>209662</v>
      </c>
      <c r="O37" s="85"/>
      <c r="P37" s="85"/>
      <c r="Q37" s="85"/>
      <c r="R37" s="85"/>
      <c r="S37" s="85"/>
      <c r="T37" s="85"/>
      <c r="U37" s="85"/>
      <c r="V37" s="85"/>
      <c r="W37" s="85"/>
      <c r="X37" s="85"/>
      <c r="Y37" s="85"/>
      <c r="Z37" s="85"/>
      <c r="AA37" s="85"/>
      <c r="AB37" s="85"/>
      <c r="AC37" s="85"/>
      <c r="AD37" s="85"/>
    </row>
    <row r="38" spans="1:30" s="71" customFormat="1" ht="11.1" customHeight="1">
      <c r="A38" s="69">
        <f>IF(B38&lt;&gt;"",COUNTA($B$20:B38),"")</f>
        <v>19</v>
      </c>
      <c r="B38" s="78" t="s">
        <v>27</v>
      </c>
      <c r="C38" s="155">
        <v>976412</v>
      </c>
      <c r="D38" s="155" t="s">
        <v>8</v>
      </c>
      <c r="E38" s="155" t="s">
        <v>8</v>
      </c>
      <c r="F38" s="155" t="s">
        <v>8</v>
      </c>
      <c r="G38" s="155" t="s">
        <v>8</v>
      </c>
      <c r="H38" s="155" t="s">
        <v>8</v>
      </c>
      <c r="I38" s="155" t="s">
        <v>8</v>
      </c>
      <c r="J38" s="155" t="s">
        <v>8</v>
      </c>
      <c r="K38" s="155" t="s">
        <v>8</v>
      </c>
      <c r="L38" s="155" t="s">
        <v>8</v>
      </c>
      <c r="M38" s="155" t="s">
        <v>8</v>
      </c>
      <c r="N38" s="155">
        <v>976412</v>
      </c>
      <c r="O38" s="85"/>
      <c r="P38" s="85"/>
      <c r="Q38" s="85"/>
      <c r="R38" s="85"/>
      <c r="S38" s="85"/>
      <c r="T38" s="85"/>
      <c r="U38" s="85"/>
      <c r="V38" s="85"/>
      <c r="W38" s="85"/>
      <c r="X38" s="85"/>
      <c r="Y38" s="85"/>
      <c r="Z38" s="85"/>
      <c r="AA38" s="85"/>
      <c r="AB38" s="85"/>
      <c r="AC38" s="85"/>
      <c r="AD38" s="85"/>
    </row>
    <row r="39" spans="1:30" s="71" customFormat="1" ht="21.6" customHeight="1">
      <c r="A39" s="69">
        <f>IF(B39&lt;&gt;"",COUNTA($B$20:B39),"")</f>
        <v>20</v>
      </c>
      <c r="B39" s="79" t="s">
        <v>84</v>
      </c>
      <c r="C39" s="155">
        <v>404502</v>
      </c>
      <c r="D39" s="155" t="s">
        <v>8</v>
      </c>
      <c r="E39" s="155" t="s">
        <v>8</v>
      </c>
      <c r="F39" s="155" t="s">
        <v>8</v>
      </c>
      <c r="G39" s="155" t="s">
        <v>8</v>
      </c>
      <c r="H39" s="155" t="s">
        <v>8</v>
      </c>
      <c r="I39" s="155" t="s">
        <v>8</v>
      </c>
      <c r="J39" s="155" t="s">
        <v>8</v>
      </c>
      <c r="K39" s="155" t="s">
        <v>8</v>
      </c>
      <c r="L39" s="155" t="s">
        <v>8</v>
      </c>
      <c r="M39" s="155" t="s">
        <v>8</v>
      </c>
      <c r="N39" s="155">
        <v>404502</v>
      </c>
      <c r="O39" s="85"/>
      <c r="P39" s="85"/>
      <c r="Q39" s="85"/>
      <c r="R39" s="85"/>
      <c r="S39" s="85"/>
      <c r="T39" s="85"/>
      <c r="U39" s="85"/>
      <c r="V39" s="85"/>
      <c r="W39" s="85"/>
      <c r="X39" s="85"/>
      <c r="Y39" s="85"/>
      <c r="Z39" s="85"/>
      <c r="AA39" s="85"/>
      <c r="AB39" s="85"/>
      <c r="AC39" s="85"/>
      <c r="AD39" s="85"/>
    </row>
    <row r="40" spans="1:30" s="71" customFormat="1" ht="21.6" customHeight="1">
      <c r="A40" s="69">
        <f>IF(B40&lt;&gt;"",COUNTA($B$20:B40),"")</f>
        <v>21</v>
      </c>
      <c r="B40" s="79" t="s">
        <v>85</v>
      </c>
      <c r="C40" s="155">
        <v>1080909</v>
      </c>
      <c r="D40" s="155">
        <v>8046</v>
      </c>
      <c r="E40" s="155">
        <v>7061</v>
      </c>
      <c r="F40" s="155">
        <v>10879</v>
      </c>
      <c r="G40" s="155">
        <v>38243</v>
      </c>
      <c r="H40" s="155">
        <v>983570</v>
      </c>
      <c r="I40" s="155">
        <v>506627</v>
      </c>
      <c r="J40" s="155">
        <v>476943</v>
      </c>
      <c r="K40" s="155">
        <v>3639</v>
      </c>
      <c r="L40" s="155">
        <v>21884</v>
      </c>
      <c r="M40" s="155">
        <v>7588</v>
      </c>
      <c r="N40" s="155" t="s">
        <v>8</v>
      </c>
      <c r="O40" s="85"/>
      <c r="P40" s="85"/>
      <c r="Q40" s="85"/>
      <c r="R40" s="85"/>
      <c r="S40" s="85"/>
      <c r="T40" s="85"/>
      <c r="U40" s="85"/>
      <c r="V40" s="85"/>
      <c r="W40" s="85"/>
      <c r="X40" s="85"/>
      <c r="Y40" s="85"/>
      <c r="Z40" s="85"/>
      <c r="AA40" s="85"/>
      <c r="AB40" s="85"/>
      <c r="AC40" s="85"/>
      <c r="AD40" s="85"/>
    </row>
    <row r="41" spans="1:30" s="71" customFormat="1" ht="21.6" customHeight="1">
      <c r="A41" s="69">
        <f>IF(B41&lt;&gt;"",COUNTA($B$20:B41),"")</f>
        <v>22</v>
      </c>
      <c r="B41" s="79" t="s">
        <v>86</v>
      </c>
      <c r="C41" s="155">
        <v>273279</v>
      </c>
      <c r="D41" s="155">
        <v>6974</v>
      </c>
      <c r="E41" s="155">
        <v>102</v>
      </c>
      <c r="F41" s="155">
        <v>605</v>
      </c>
      <c r="G41" s="155">
        <v>1510</v>
      </c>
      <c r="H41" s="155">
        <v>260353</v>
      </c>
      <c r="I41" s="155">
        <v>258686</v>
      </c>
      <c r="J41" s="155">
        <v>1668</v>
      </c>
      <c r="K41" s="155">
        <v>602</v>
      </c>
      <c r="L41" s="155">
        <v>1413</v>
      </c>
      <c r="M41" s="155">
        <v>1718</v>
      </c>
      <c r="N41" s="155" t="s">
        <v>8</v>
      </c>
      <c r="O41" s="85"/>
      <c r="P41" s="85"/>
      <c r="Q41" s="85"/>
      <c r="R41" s="85"/>
      <c r="S41" s="85"/>
      <c r="T41" s="85"/>
      <c r="U41" s="85"/>
      <c r="V41" s="85"/>
      <c r="W41" s="85"/>
      <c r="X41" s="85"/>
      <c r="Y41" s="85"/>
      <c r="Z41" s="85"/>
      <c r="AA41" s="85"/>
      <c r="AB41" s="85"/>
      <c r="AC41" s="85"/>
      <c r="AD41" s="85"/>
    </row>
    <row r="42" spans="1:30" s="71" customFormat="1" ht="11.1" customHeight="1">
      <c r="A42" s="69">
        <f>IF(B42&lt;&gt;"",COUNTA($B$20:B42),"")</f>
        <v>23</v>
      </c>
      <c r="B42" s="78" t="s">
        <v>87</v>
      </c>
      <c r="C42" s="155">
        <v>292712</v>
      </c>
      <c r="D42" s="155">
        <v>3025</v>
      </c>
      <c r="E42" s="155">
        <v>61748</v>
      </c>
      <c r="F42" s="155">
        <v>4277</v>
      </c>
      <c r="G42" s="155">
        <v>7286</v>
      </c>
      <c r="H42" s="155">
        <v>3059</v>
      </c>
      <c r="I42" s="155">
        <v>414</v>
      </c>
      <c r="J42" s="155">
        <v>2645</v>
      </c>
      <c r="K42" s="155">
        <v>8095</v>
      </c>
      <c r="L42" s="155">
        <v>56159</v>
      </c>
      <c r="M42" s="155">
        <v>149062</v>
      </c>
      <c r="N42" s="155" t="s">
        <v>8</v>
      </c>
      <c r="O42" s="85"/>
      <c r="P42" s="85"/>
      <c r="Q42" s="85"/>
      <c r="R42" s="85"/>
      <c r="S42" s="85"/>
      <c r="T42" s="85"/>
      <c r="U42" s="85"/>
      <c r="V42" s="85"/>
      <c r="W42" s="85"/>
      <c r="X42" s="85"/>
      <c r="Y42" s="85"/>
      <c r="Z42" s="85"/>
      <c r="AA42" s="85"/>
      <c r="AB42" s="85"/>
      <c r="AC42" s="85"/>
      <c r="AD42" s="85"/>
    </row>
    <row r="43" spans="1:30" s="71" customFormat="1" ht="11.1" customHeight="1">
      <c r="A43" s="69">
        <f>IF(B43&lt;&gt;"",COUNTA($B$20:B43),"")</f>
        <v>24</v>
      </c>
      <c r="B43" s="78" t="s">
        <v>88</v>
      </c>
      <c r="C43" s="155">
        <v>2198852</v>
      </c>
      <c r="D43" s="155">
        <v>233483</v>
      </c>
      <c r="E43" s="155">
        <v>107864</v>
      </c>
      <c r="F43" s="155">
        <v>83688</v>
      </c>
      <c r="G43" s="155">
        <v>15097</v>
      </c>
      <c r="H43" s="155">
        <v>712162</v>
      </c>
      <c r="I43" s="155">
        <v>387801</v>
      </c>
      <c r="J43" s="155">
        <v>324361</v>
      </c>
      <c r="K43" s="155">
        <v>17643</v>
      </c>
      <c r="L43" s="155">
        <v>52321</v>
      </c>
      <c r="M43" s="155">
        <v>106924</v>
      </c>
      <c r="N43" s="155">
        <v>869669</v>
      </c>
      <c r="O43" s="85"/>
      <c r="P43" s="85"/>
      <c r="Q43" s="85"/>
      <c r="R43" s="85"/>
      <c r="S43" s="85"/>
      <c r="T43" s="85"/>
      <c r="U43" s="85"/>
      <c r="V43" s="85"/>
      <c r="W43" s="85"/>
      <c r="X43" s="85"/>
      <c r="Y43" s="85"/>
      <c r="Z43" s="85"/>
      <c r="AA43" s="85"/>
      <c r="AB43" s="85"/>
      <c r="AC43" s="85"/>
      <c r="AD43" s="85"/>
    </row>
    <row r="44" spans="1:30" s="71" customFormat="1" ht="11.1" customHeight="1">
      <c r="A44" s="69">
        <f>IF(B44&lt;&gt;"",COUNTA($B$20:B44),"")</f>
        <v>25</v>
      </c>
      <c r="B44" s="78" t="s">
        <v>74</v>
      </c>
      <c r="C44" s="155">
        <v>1284934</v>
      </c>
      <c r="D44" s="155">
        <v>86554</v>
      </c>
      <c r="E44" s="155">
        <v>9326</v>
      </c>
      <c r="F44" s="155">
        <v>72673</v>
      </c>
      <c r="G44" s="155">
        <v>496</v>
      </c>
      <c r="H44" s="155">
        <v>288825</v>
      </c>
      <c r="I44" s="155">
        <v>780</v>
      </c>
      <c r="J44" s="155">
        <v>288045</v>
      </c>
      <c r="K44" s="155">
        <v>905</v>
      </c>
      <c r="L44" s="155">
        <v>6108</v>
      </c>
      <c r="M44" s="155">
        <v>1825</v>
      </c>
      <c r="N44" s="155">
        <v>818221</v>
      </c>
      <c r="O44" s="85"/>
      <c r="P44" s="85"/>
      <c r="Q44" s="85"/>
      <c r="R44" s="85"/>
      <c r="S44" s="85"/>
      <c r="T44" s="85"/>
      <c r="U44" s="85"/>
      <c r="V44" s="85"/>
      <c r="W44" s="85"/>
      <c r="X44" s="85"/>
      <c r="Y44" s="85"/>
      <c r="Z44" s="85"/>
      <c r="AA44" s="85"/>
      <c r="AB44" s="85"/>
      <c r="AC44" s="85"/>
      <c r="AD44" s="85"/>
    </row>
    <row r="45" spans="1:30" s="71" customFormat="1" ht="19.149999999999999" customHeight="1">
      <c r="A45" s="70">
        <f>IF(B45&lt;&gt;"",COUNTA($B$20:B45),"")</f>
        <v>26</v>
      </c>
      <c r="B45" s="80" t="s">
        <v>89</v>
      </c>
      <c r="C45" s="156">
        <v>5525925</v>
      </c>
      <c r="D45" s="156">
        <v>164975</v>
      </c>
      <c r="E45" s="156">
        <v>167448</v>
      </c>
      <c r="F45" s="156">
        <v>26777</v>
      </c>
      <c r="G45" s="156">
        <v>61640</v>
      </c>
      <c r="H45" s="156">
        <v>1670320</v>
      </c>
      <c r="I45" s="156">
        <v>1152749</v>
      </c>
      <c r="J45" s="156">
        <v>517571</v>
      </c>
      <c r="K45" s="156">
        <v>29075</v>
      </c>
      <c r="L45" s="156">
        <v>125669</v>
      </c>
      <c r="M45" s="156">
        <v>263467</v>
      </c>
      <c r="N45" s="156">
        <v>3016555</v>
      </c>
      <c r="O45" s="85"/>
      <c r="P45" s="85"/>
      <c r="Q45" s="85"/>
      <c r="R45" s="85"/>
      <c r="S45" s="85"/>
      <c r="T45" s="85"/>
      <c r="U45" s="85"/>
      <c r="V45" s="85"/>
      <c r="W45" s="85"/>
      <c r="X45" s="85"/>
      <c r="Y45" s="85"/>
      <c r="Z45" s="85"/>
      <c r="AA45" s="85"/>
      <c r="AB45" s="85"/>
      <c r="AC45" s="85"/>
      <c r="AD45" s="85"/>
    </row>
    <row r="46" spans="1:30" s="87" customFormat="1" ht="11.1" customHeight="1">
      <c r="A46" s="69">
        <f>IF(B46&lt;&gt;"",COUNTA($B$20:B46),"")</f>
        <v>27</v>
      </c>
      <c r="B46" s="78" t="s">
        <v>90</v>
      </c>
      <c r="C46" s="155">
        <v>595954</v>
      </c>
      <c r="D46" s="155">
        <v>26919</v>
      </c>
      <c r="E46" s="155">
        <v>40485</v>
      </c>
      <c r="F46" s="155">
        <v>55342</v>
      </c>
      <c r="G46" s="155">
        <v>11721</v>
      </c>
      <c r="H46" s="155">
        <v>21760</v>
      </c>
      <c r="I46" s="155">
        <v>1234</v>
      </c>
      <c r="J46" s="155">
        <v>20525</v>
      </c>
      <c r="K46" s="155">
        <v>9328</v>
      </c>
      <c r="L46" s="155">
        <v>95444</v>
      </c>
      <c r="M46" s="155">
        <v>142818</v>
      </c>
      <c r="N46" s="155">
        <v>192137</v>
      </c>
      <c r="O46" s="86"/>
      <c r="P46" s="86"/>
      <c r="Q46" s="86"/>
      <c r="R46" s="86"/>
      <c r="S46" s="86"/>
      <c r="T46" s="86"/>
      <c r="U46" s="86"/>
      <c r="V46" s="86"/>
      <c r="W46" s="86"/>
      <c r="X46" s="86"/>
      <c r="Y46" s="86"/>
      <c r="Z46" s="86"/>
      <c r="AA46" s="86"/>
      <c r="AB46" s="86"/>
      <c r="AC46" s="86"/>
      <c r="AD46" s="86"/>
    </row>
    <row r="47" spans="1:30" s="87" customFormat="1" ht="11.1" customHeight="1">
      <c r="A47" s="69">
        <f>IF(B47&lt;&gt;"",COUNTA($B$20:B47),"")</f>
        <v>28</v>
      </c>
      <c r="B47" s="78" t="s">
        <v>91</v>
      </c>
      <c r="C47" s="155" t="s">
        <v>8</v>
      </c>
      <c r="D47" s="155" t="s">
        <v>8</v>
      </c>
      <c r="E47" s="155" t="s">
        <v>8</v>
      </c>
      <c r="F47" s="155" t="s">
        <v>8</v>
      </c>
      <c r="G47" s="155" t="s">
        <v>8</v>
      </c>
      <c r="H47" s="155" t="s">
        <v>8</v>
      </c>
      <c r="I47" s="155" t="s">
        <v>8</v>
      </c>
      <c r="J47" s="155" t="s">
        <v>8</v>
      </c>
      <c r="K47" s="155" t="s">
        <v>8</v>
      </c>
      <c r="L47" s="155" t="s">
        <v>8</v>
      </c>
      <c r="M47" s="155" t="s">
        <v>8</v>
      </c>
      <c r="N47" s="155" t="s">
        <v>8</v>
      </c>
      <c r="O47" s="86"/>
      <c r="P47" s="86"/>
      <c r="Q47" s="86"/>
      <c r="R47" s="86"/>
      <c r="S47" s="86"/>
      <c r="T47" s="86"/>
      <c r="U47" s="86"/>
      <c r="V47" s="86"/>
      <c r="W47" s="86"/>
      <c r="X47" s="86"/>
      <c r="Y47" s="86"/>
      <c r="Z47" s="86"/>
      <c r="AA47" s="86"/>
      <c r="AB47" s="86"/>
      <c r="AC47" s="86"/>
      <c r="AD47" s="86"/>
    </row>
    <row r="48" spans="1:30" s="87" customFormat="1" ht="11.1" customHeight="1">
      <c r="A48" s="69">
        <f>IF(B48&lt;&gt;"",COUNTA($B$20:B48),"")</f>
        <v>29</v>
      </c>
      <c r="B48" s="78" t="s">
        <v>92</v>
      </c>
      <c r="C48" s="155">
        <v>384942</v>
      </c>
      <c r="D48" s="155">
        <v>95517</v>
      </c>
      <c r="E48" s="155">
        <v>4733</v>
      </c>
      <c r="F48" s="155">
        <v>10145</v>
      </c>
      <c r="G48" s="155">
        <v>2109</v>
      </c>
      <c r="H48" s="155">
        <v>3568</v>
      </c>
      <c r="I48" s="155">
        <v>207</v>
      </c>
      <c r="J48" s="155">
        <v>3361</v>
      </c>
      <c r="K48" s="155">
        <v>3220</v>
      </c>
      <c r="L48" s="155">
        <v>66355</v>
      </c>
      <c r="M48" s="155">
        <v>195989</v>
      </c>
      <c r="N48" s="155">
        <v>3306</v>
      </c>
      <c r="O48" s="86"/>
      <c r="P48" s="86"/>
      <c r="Q48" s="86"/>
      <c r="R48" s="86"/>
      <c r="S48" s="86"/>
      <c r="T48" s="86"/>
      <c r="U48" s="86"/>
      <c r="V48" s="86"/>
      <c r="W48" s="86"/>
      <c r="X48" s="86"/>
      <c r="Y48" s="86"/>
      <c r="Z48" s="86"/>
      <c r="AA48" s="86"/>
      <c r="AB48" s="86"/>
      <c r="AC48" s="86"/>
      <c r="AD48" s="86"/>
    </row>
    <row r="49" spans="1:30" s="87" customFormat="1" ht="11.1" customHeight="1">
      <c r="A49" s="69">
        <f>IF(B49&lt;&gt;"",COUNTA($B$20:B49),"")</f>
        <v>30</v>
      </c>
      <c r="B49" s="78" t="s">
        <v>74</v>
      </c>
      <c r="C49" s="155">
        <v>12236</v>
      </c>
      <c r="D49" s="155">
        <v>889</v>
      </c>
      <c r="E49" s="155">
        <v>2202</v>
      </c>
      <c r="F49" s="155">
        <v>1675</v>
      </c>
      <c r="G49" s="155">
        <v>1632</v>
      </c>
      <c r="H49" s="155">
        <v>1243</v>
      </c>
      <c r="I49" s="155" t="s">
        <v>8</v>
      </c>
      <c r="J49" s="155">
        <v>1243</v>
      </c>
      <c r="K49" s="155">
        <v>669</v>
      </c>
      <c r="L49" s="155">
        <v>3058</v>
      </c>
      <c r="M49" s="155">
        <v>550</v>
      </c>
      <c r="N49" s="155">
        <v>319</v>
      </c>
      <c r="O49" s="86"/>
      <c r="P49" s="86"/>
      <c r="Q49" s="86"/>
      <c r="R49" s="86"/>
      <c r="S49" s="86"/>
      <c r="T49" s="86"/>
      <c r="U49" s="86"/>
      <c r="V49" s="86"/>
      <c r="W49" s="86"/>
      <c r="X49" s="86"/>
      <c r="Y49" s="86"/>
      <c r="Z49" s="86"/>
      <c r="AA49" s="86"/>
      <c r="AB49" s="86"/>
      <c r="AC49" s="86"/>
      <c r="AD49" s="86"/>
    </row>
    <row r="50" spans="1:30" s="71" customFormat="1" ht="19.149999999999999" customHeight="1">
      <c r="A50" s="70">
        <f>IF(B50&lt;&gt;"",COUNTA($B$20:B50),"")</f>
        <v>31</v>
      </c>
      <c r="B50" s="80" t="s">
        <v>93</v>
      </c>
      <c r="C50" s="156">
        <v>968660</v>
      </c>
      <c r="D50" s="156">
        <v>121547</v>
      </c>
      <c r="E50" s="156">
        <v>43016</v>
      </c>
      <c r="F50" s="156">
        <v>63811</v>
      </c>
      <c r="G50" s="156">
        <v>12198</v>
      </c>
      <c r="H50" s="156">
        <v>24085</v>
      </c>
      <c r="I50" s="156">
        <v>1442</v>
      </c>
      <c r="J50" s="156">
        <v>22643</v>
      </c>
      <c r="K50" s="156">
        <v>11879</v>
      </c>
      <c r="L50" s="156">
        <v>158741</v>
      </c>
      <c r="M50" s="156">
        <v>338258</v>
      </c>
      <c r="N50" s="156">
        <v>195124</v>
      </c>
      <c r="O50" s="85"/>
      <c r="P50" s="85"/>
      <c r="Q50" s="85"/>
      <c r="R50" s="85"/>
      <c r="S50" s="85"/>
      <c r="T50" s="85"/>
      <c r="U50" s="85"/>
      <c r="V50" s="85"/>
      <c r="W50" s="85"/>
      <c r="X50" s="85"/>
      <c r="Y50" s="85"/>
      <c r="Z50" s="85"/>
      <c r="AA50" s="85"/>
      <c r="AB50" s="85"/>
      <c r="AC50" s="85"/>
      <c r="AD50" s="85"/>
    </row>
    <row r="51" spans="1:30" s="71" customFormat="1" ht="19.149999999999999" customHeight="1">
      <c r="A51" s="70">
        <f>IF(B51&lt;&gt;"",COUNTA($B$20:B51),"")</f>
        <v>32</v>
      </c>
      <c r="B51" s="80" t="s">
        <v>94</v>
      </c>
      <c r="C51" s="156">
        <v>6494585</v>
      </c>
      <c r="D51" s="156">
        <v>286522</v>
      </c>
      <c r="E51" s="156">
        <v>210464</v>
      </c>
      <c r="F51" s="156">
        <v>90588</v>
      </c>
      <c r="G51" s="156">
        <v>73839</v>
      </c>
      <c r="H51" s="156">
        <v>1694405</v>
      </c>
      <c r="I51" s="156">
        <v>1154190</v>
      </c>
      <c r="J51" s="156">
        <v>540215</v>
      </c>
      <c r="K51" s="156">
        <v>40954</v>
      </c>
      <c r="L51" s="156">
        <v>284410</v>
      </c>
      <c r="M51" s="156">
        <v>601725</v>
      </c>
      <c r="N51" s="156">
        <v>3211679</v>
      </c>
      <c r="O51" s="85"/>
      <c r="P51" s="85"/>
      <c r="Q51" s="85"/>
      <c r="R51" s="85"/>
      <c r="S51" s="85"/>
      <c r="T51" s="85"/>
      <c r="U51" s="85"/>
      <c r="V51" s="85"/>
      <c r="W51" s="85"/>
      <c r="X51" s="85"/>
      <c r="Y51" s="85"/>
      <c r="Z51" s="85"/>
      <c r="AA51" s="85"/>
      <c r="AB51" s="85"/>
      <c r="AC51" s="85"/>
      <c r="AD51" s="85"/>
    </row>
    <row r="52" spans="1:30" s="71" customFormat="1" ht="19.149999999999999" customHeight="1">
      <c r="A52" s="70">
        <f>IF(B52&lt;&gt;"",COUNTA($B$20:B52),"")</f>
        <v>33</v>
      </c>
      <c r="B52" s="80" t="s">
        <v>95</v>
      </c>
      <c r="C52" s="156">
        <v>163671</v>
      </c>
      <c r="D52" s="156">
        <v>-556092</v>
      </c>
      <c r="E52" s="156">
        <v>-206750</v>
      </c>
      <c r="F52" s="156">
        <v>-443823</v>
      </c>
      <c r="G52" s="156">
        <v>-126637</v>
      </c>
      <c r="H52" s="156">
        <v>-963471</v>
      </c>
      <c r="I52" s="156">
        <v>-258112</v>
      </c>
      <c r="J52" s="156">
        <v>-705359</v>
      </c>
      <c r="K52" s="156">
        <v>-127400</v>
      </c>
      <c r="L52" s="156">
        <v>-465322</v>
      </c>
      <c r="M52" s="156">
        <v>-111224</v>
      </c>
      <c r="N52" s="156">
        <v>3164390</v>
      </c>
      <c r="O52" s="85"/>
      <c r="P52" s="85"/>
      <c r="Q52" s="85"/>
      <c r="R52" s="85"/>
      <c r="S52" s="85"/>
      <c r="T52" s="85"/>
      <c r="U52" s="85"/>
      <c r="V52" s="85"/>
      <c r="W52" s="85"/>
      <c r="X52" s="85"/>
      <c r="Y52" s="85"/>
      <c r="Z52" s="85"/>
      <c r="AA52" s="85"/>
      <c r="AB52" s="85"/>
      <c r="AC52" s="85"/>
      <c r="AD52" s="85"/>
    </row>
    <row r="53" spans="1:30" s="87" customFormat="1" ht="24.95" customHeight="1">
      <c r="A53" s="69">
        <f>IF(B53&lt;&gt;"",COUNTA($B$20:B53),"")</f>
        <v>34</v>
      </c>
      <c r="B53" s="81" t="s">
        <v>96</v>
      </c>
      <c r="C53" s="157">
        <v>421255</v>
      </c>
      <c r="D53" s="157">
        <v>-566787</v>
      </c>
      <c r="E53" s="157">
        <v>-158201</v>
      </c>
      <c r="F53" s="157">
        <v>-338477</v>
      </c>
      <c r="G53" s="157">
        <v>-109501</v>
      </c>
      <c r="H53" s="157">
        <v>-948501</v>
      </c>
      <c r="I53" s="157">
        <v>-255890</v>
      </c>
      <c r="J53" s="157">
        <v>-692611</v>
      </c>
      <c r="K53" s="157">
        <v>-99741</v>
      </c>
      <c r="L53" s="157">
        <v>-277866</v>
      </c>
      <c r="M53" s="157">
        <v>-62807</v>
      </c>
      <c r="N53" s="157">
        <v>2983136</v>
      </c>
      <c r="O53" s="86"/>
      <c r="P53" s="86"/>
      <c r="Q53" s="86"/>
      <c r="R53" s="86"/>
      <c r="S53" s="86"/>
      <c r="T53" s="86"/>
      <c r="U53" s="86"/>
      <c r="V53" s="86"/>
      <c r="W53" s="86"/>
      <c r="X53" s="86"/>
      <c r="Y53" s="86"/>
      <c r="Z53" s="86"/>
      <c r="AA53" s="86"/>
      <c r="AB53" s="86"/>
      <c r="AC53" s="86"/>
      <c r="AD53" s="86"/>
    </row>
    <row r="54" spans="1:30" s="87" customFormat="1" ht="15" customHeight="1">
      <c r="A54" s="69">
        <f>IF(B54&lt;&gt;"",COUNTA($B$20:B54),"")</f>
        <v>35</v>
      </c>
      <c r="B54" s="78" t="s">
        <v>97</v>
      </c>
      <c r="C54" s="155">
        <v>207505</v>
      </c>
      <c r="D54" s="155">
        <v>2575</v>
      </c>
      <c r="E54" s="155">
        <v>818</v>
      </c>
      <c r="F54" s="155">
        <v>6924</v>
      </c>
      <c r="G54" s="155" t="s">
        <v>8</v>
      </c>
      <c r="H54" s="155">
        <v>1476</v>
      </c>
      <c r="I54" s="155" t="s">
        <v>8</v>
      </c>
      <c r="J54" s="155">
        <v>1476</v>
      </c>
      <c r="K54" s="155">
        <v>1281</v>
      </c>
      <c r="L54" s="155">
        <v>1426</v>
      </c>
      <c r="M54" s="155">
        <v>3443</v>
      </c>
      <c r="N54" s="155">
        <v>189562</v>
      </c>
      <c r="O54" s="86"/>
      <c r="P54" s="86"/>
      <c r="Q54" s="86"/>
      <c r="R54" s="86"/>
      <c r="S54" s="86"/>
      <c r="T54" s="86"/>
      <c r="U54" s="86"/>
      <c r="V54" s="86"/>
      <c r="W54" s="86"/>
      <c r="X54" s="86"/>
      <c r="Y54" s="86"/>
      <c r="Z54" s="86"/>
      <c r="AA54" s="86"/>
      <c r="AB54" s="86"/>
      <c r="AC54" s="86"/>
      <c r="AD54" s="86"/>
    </row>
    <row r="55" spans="1:30" ht="11.1" customHeight="1">
      <c r="A55" s="69">
        <f>IF(B55&lt;&gt;"",COUNTA($B$20:B55),"")</f>
        <v>36</v>
      </c>
      <c r="B55" s="78" t="s">
        <v>98</v>
      </c>
      <c r="C55" s="155">
        <v>139566</v>
      </c>
      <c r="D55" s="155">
        <v>5538</v>
      </c>
      <c r="E55" s="155">
        <v>457</v>
      </c>
      <c r="F55" s="155">
        <v>2320</v>
      </c>
      <c r="G55" s="155">
        <v>51</v>
      </c>
      <c r="H55" s="155">
        <v>655</v>
      </c>
      <c r="I55" s="155">
        <v>69</v>
      </c>
      <c r="J55" s="155">
        <v>585</v>
      </c>
      <c r="K55" s="155">
        <v>410</v>
      </c>
      <c r="L55" s="155">
        <v>3250</v>
      </c>
      <c r="M55" s="155">
        <v>1521</v>
      </c>
      <c r="N55" s="155">
        <v>125365</v>
      </c>
    </row>
    <row r="56" spans="1:30" s="74" customFormat="1" ht="20.100000000000001" customHeight="1">
      <c r="A56" s="69" t="str">
        <f>IF(B56&lt;&gt;"",COUNTA($B$20:B56),"")</f>
        <v/>
      </c>
      <c r="B56" s="78"/>
      <c r="C56" s="229" t="s">
        <v>53</v>
      </c>
      <c r="D56" s="230"/>
      <c r="E56" s="230"/>
      <c r="F56" s="230"/>
      <c r="G56" s="230"/>
      <c r="H56" s="230" t="s">
        <v>53</v>
      </c>
      <c r="I56" s="230"/>
      <c r="J56" s="230"/>
      <c r="K56" s="230"/>
      <c r="L56" s="230"/>
      <c r="M56" s="230"/>
      <c r="N56" s="230"/>
    </row>
    <row r="57" spans="1:30" s="71" customFormat="1" ht="11.1" customHeight="1">
      <c r="A57" s="69">
        <f>IF(B57&lt;&gt;"",COUNTA($B$20:B57),"")</f>
        <v>37</v>
      </c>
      <c r="B57" s="78" t="s">
        <v>70</v>
      </c>
      <c r="C57" s="158">
        <v>786.22</v>
      </c>
      <c r="D57" s="158">
        <v>290.58999999999997</v>
      </c>
      <c r="E57" s="158">
        <v>128.51</v>
      </c>
      <c r="F57" s="158">
        <v>37.4</v>
      </c>
      <c r="G57" s="158">
        <v>35.65</v>
      </c>
      <c r="H57" s="158">
        <v>136.04</v>
      </c>
      <c r="I57" s="158">
        <v>47.38</v>
      </c>
      <c r="J57" s="158">
        <v>88.67</v>
      </c>
      <c r="K57" s="158">
        <v>30.44</v>
      </c>
      <c r="L57" s="158">
        <v>79.75</v>
      </c>
      <c r="M57" s="158">
        <v>47.83</v>
      </c>
      <c r="N57" s="158" t="s">
        <v>8</v>
      </c>
      <c r="O57" s="85"/>
      <c r="P57" s="85"/>
      <c r="Q57" s="85"/>
      <c r="R57" s="85"/>
      <c r="S57" s="85"/>
      <c r="T57" s="85"/>
      <c r="U57" s="85"/>
      <c r="V57" s="85"/>
      <c r="W57" s="85"/>
      <c r="X57" s="85"/>
      <c r="Y57" s="85"/>
      <c r="Z57" s="85"/>
      <c r="AA57" s="85"/>
      <c r="AB57" s="85"/>
      <c r="AC57" s="85"/>
      <c r="AD57" s="85"/>
    </row>
    <row r="58" spans="1:30" s="71" customFormat="1" ht="11.1" customHeight="1">
      <c r="A58" s="69">
        <f>IF(B58&lt;&gt;"",COUNTA($B$20:B58),"")</f>
        <v>38</v>
      </c>
      <c r="B58" s="78" t="s">
        <v>71</v>
      </c>
      <c r="C58" s="158">
        <v>507.21</v>
      </c>
      <c r="D58" s="158">
        <v>103.47</v>
      </c>
      <c r="E58" s="158">
        <v>40.57</v>
      </c>
      <c r="F58" s="158">
        <v>136.4</v>
      </c>
      <c r="G58" s="158">
        <v>15.82</v>
      </c>
      <c r="H58" s="158">
        <v>55.75</v>
      </c>
      <c r="I58" s="158">
        <v>44.4</v>
      </c>
      <c r="J58" s="158">
        <v>11.35</v>
      </c>
      <c r="K58" s="158">
        <v>20.21</v>
      </c>
      <c r="L58" s="158">
        <v>85.04</v>
      </c>
      <c r="M58" s="158">
        <v>49.9</v>
      </c>
      <c r="N58" s="158">
        <v>0.05</v>
      </c>
      <c r="O58" s="85"/>
      <c r="P58" s="85"/>
      <c r="Q58" s="85"/>
      <c r="R58" s="85"/>
      <c r="S58" s="85"/>
      <c r="T58" s="85"/>
      <c r="U58" s="85"/>
      <c r="V58" s="85"/>
      <c r="W58" s="85"/>
      <c r="X58" s="85"/>
      <c r="Y58" s="85"/>
      <c r="Z58" s="85"/>
      <c r="AA58" s="85"/>
      <c r="AB58" s="85"/>
      <c r="AC58" s="85"/>
      <c r="AD58" s="85"/>
    </row>
    <row r="59" spans="1:30" s="71" customFormat="1" ht="21.6" customHeight="1">
      <c r="A59" s="69">
        <f>IF(B59&lt;&gt;"",COUNTA($B$20:B59),"")</f>
        <v>39</v>
      </c>
      <c r="B59" s="79" t="s">
        <v>628</v>
      </c>
      <c r="C59" s="158">
        <v>900.27</v>
      </c>
      <c r="D59" s="158" t="s">
        <v>8</v>
      </c>
      <c r="E59" s="158" t="s">
        <v>8</v>
      </c>
      <c r="F59" s="158" t="s">
        <v>8</v>
      </c>
      <c r="G59" s="158" t="s">
        <v>8</v>
      </c>
      <c r="H59" s="158">
        <v>900.27</v>
      </c>
      <c r="I59" s="158">
        <v>727.1</v>
      </c>
      <c r="J59" s="158">
        <v>173.17</v>
      </c>
      <c r="K59" s="158" t="s">
        <v>8</v>
      </c>
      <c r="L59" s="158" t="s">
        <v>8</v>
      </c>
      <c r="M59" s="158" t="s">
        <v>8</v>
      </c>
      <c r="N59" s="158" t="s">
        <v>8</v>
      </c>
      <c r="O59" s="85"/>
      <c r="P59" s="85"/>
      <c r="Q59" s="85"/>
      <c r="R59" s="85"/>
      <c r="S59" s="85"/>
      <c r="T59" s="85"/>
      <c r="U59" s="85"/>
      <c r="V59" s="85"/>
      <c r="W59" s="85"/>
      <c r="X59" s="85"/>
      <c r="Y59" s="85"/>
      <c r="Z59" s="85"/>
      <c r="AA59" s="85"/>
      <c r="AB59" s="85"/>
      <c r="AC59" s="85"/>
      <c r="AD59" s="85"/>
    </row>
    <row r="60" spans="1:30" s="71" customFormat="1" ht="11.1" customHeight="1">
      <c r="A60" s="69">
        <f>IF(B60&lt;&gt;"",COUNTA($B$20:B60),"")</f>
        <v>40</v>
      </c>
      <c r="B60" s="78" t="s">
        <v>72</v>
      </c>
      <c r="C60" s="158">
        <v>10.52</v>
      </c>
      <c r="D60" s="158">
        <v>0.36</v>
      </c>
      <c r="E60" s="158">
        <v>0.05</v>
      </c>
      <c r="F60" s="158">
        <v>0.09</v>
      </c>
      <c r="G60" s="158" t="s">
        <v>8</v>
      </c>
      <c r="H60" s="158">
        <v>0.05</v>
      </c>
      <c r="I60" s="158" t="s">
        <v>8</v>
      </c>
      <c r="J60" s="158">
        <v>0.05</v>
      </c>
      <c r="K60" s="158">
        <v>0.02</v>
      </c>
      <c r="L60" s="158">
        <v>0.18</v>
      </c>
      <c r="M60" s="158">
        <v>0.25</v>
      </c>
      <c r="N60" s="158">
        <v>9.52</v>
      </c>
      <c r="O60" s="85"/>
      <c r="P60" s="85"/>
      <c r="Q60" s="85"/>
      <c r="R60" s="85"/>
      <c r="S60" s="85"/>
      <c r="T60" s="85"/>
      <c r="U60" s="85"/>
      <c r="V60" s="85"/>
      <c r="W60" s="85"/>
      <c r="X60" s="85"/>
      <c r="Y60" s="85"/>
      <c r="Z60" s="85"/>
      <c r="AA60" s="85"/>
      <c r="AB60" s="85"/>
      <c r="AC60" s="85"/>
      <c r="AD60" s="85"/>
    </row>
    <row r="61" spans="1:30" s="71" customFormat="1" ht="11.1" customHeight="1">
      <c r="A61" s="69">
        <f>IF(B61&lt;&gt;"",COUNTA($B$20:B61),"")</f>
        <v>41</v>
      </c>
      <c r="B61" s="78" t="s">
        <v>73</v>
      </c>
      <c r="C61" s="158">
        <v>1721.9</v>
      </c>
      <c r="D61" s="158">
        <v>108.4</v>
      </c>
      <c r="E61" s="158">
        <v>36.700000000000003</v>
      </c>
      <c r="F61" s="158">
        <v>95.19</v>
      </c>
      <c r="G61" s="158">
        <v>53.98</v>
      </c>
      <c r="H61" s="158">
        <v>694.51</v>
      </c>
      <c r="I61" s="158">
        <v>47.15</v>
      </c>
      <c r="J61" s="158">
        <v>647.36</v>
      </c>
      <c r="K61" s="158">
        <v>29.04</v>
      </c>
      <c r="L61" s="158">
        <v>86.73</v>
      </c>
      <c r="M61" s="158">
        <v>103.62</v>
      </c>
      <c r="N61" s="158">
        <v>513.72</v>
      </c>
      <c r="O61" s="85"/>
      <c r="P61" s="85"/>
      <c r="Q61" s="85"/>
      <c r="R61" s="85"/>
      <c r="S61" s="85"/>
      <c r="T61" s="85"/>
      <c r="U61" s="85"/>
      <c r="V61" s="85"/>
      <c r="W61" s="85"/>
      <c r="X61" s="85"/>
      <c r="Y61" s="85"/>
      <c r="Z61" s="85"/>
      <c r="AA61" s="85"/>
      <c r="AB61" s="85"/>
      <c r="AC61" s="85"/>
      <c r="AD61" s="85"/>
    </row>
    <row r="62" spans="1:30" s="71" customFormat="1" ht="11.1" customHeight="1">
      <c r="A62" s="69">
        <f>IF(B62&lt;&gt;"",COUNTA($B$20:B62),"")</f>
        <v>42</v>
      </c>
      <c r="B62" s="78" t="s">
        <v>74</v>
      </c>
      <c r="C62" s="158">
        <v>789.54</v>
      </c>
      <c r="D62" s="158">
        <v>53.18</v>
      </c>
      <c r="E62" s="158">
        <v>5.73</v>
      </c>
      <c r="F62" s="158">
        <v>44.65</v>
      </c>
      <c r="G62" s="158">
        <v>0.31</v>
      </c>
      <c r="H62" s="158">
        <v>177.47</v>
      </c>
      <c r="I62" s="158">
        <v>0.48</v>
      </c>
      <c r="J62" s="158">
        <v>176.99</v>
      </c>
      <c r="K62" s="158">
        <v>0.56000000000000005</v>
      </c>
      <c r="L62" s="158">
        <v>3.75</v>
      </c>
      <c r="M62" s="158">
        <v>1.1200000000000001</v>
      </c>
      <c r="N62" s="158">
        <v>502.76</v>
      </c>
      <c r="O62" s="85"/>
      <c r="P62" s="85"/>
      <c r="Q62" s="85"/>
      <c r="R62" s="85"/>
      <c r="S62" s="85"/>
      <c r="T62" s="85"/>
      <c r="U62" s="85"/>
      <c r="V62" s="85"/>
      <c r="W62" s="85"/>
      <c r="X62" s="85"/>
      <c r="Y62" s="85"/>
      <c r="Z62" s="85"/>
      <c r="AA62" s="85"/>
      <c r="AB62" s="85"/>
      <c r="AC62" s="85"/>
      <c r="AD62" s="85"/>
    </row>
    <row r="63" spans="1:30" s="71" customFormat="1" ht="19.149999999999999" customHeight="1">
      <c r="A63" s="70">
        <f>IF(B63&lt;&gt;"",COUNTA($B$20:B63),"")</f>
        <v>43</v>
      </c>
      <c r="B63" s="80" t="s">
        <v>75</v>
      </c>
      <c r="C63" s="159">
        <v>3136.59</v>
      </c>
      <c r="D63" s="159">
        <v>449.64</v>
      </c>
      <c r="E63" s="159">
        <v>200.1</v>
      </c>
      <c r="F63" s="159">
        <v>224.43</v>
      </c>
      <c r="G63" s="159">
        <v>105.16</v>
      </c>
      <c r="H63" s="159">
        <v>1609.15</v>
      </c>
      <c r="I63" s="159">
        <v>865.55</v>
      </c>
      <c r="J63" s="159">
        <v>743.6</v>
      </c>
      <c r="K63" s="159">
        <v>79.150000000000006</v>
      </c>
      <c r="L63" s="159">
        <v>247.95</v>
      </c>
      <c r="M63" s="159">
        <v>200.48</v>
      </c>
      <c r="N63" s="159">
        <v>20.53</v>
      </c>
      <c r="O63" s="85"/>
      <c r="P63" s="85"/>
      <c r="Q63" s="85"/>
      <c r="R63" s="85"/>
      <c r="S63" s="85"/>
      <c r="T63" s="85"/>
      <c r="U63" s="85"/>
      <c r="V63" s="85"/>
      <c r="W63" s="85"/>
      <c r="X63" s="85"/>
      <c r="Y63" s="85"/>
      <c r="Z63" s="85"/>
      <c r="AA63" s="85"/>
      <c r="AB63" s="85"/>
      <c r="AC63" s="85"/>
      <c r="AD63" s="85"/>
    </row>
    <row r="64" spans="1:30" s="71" customFormat="1" ht="21.6" customHeight="1">
      <c r="A64" s="69">
        <f>IF(B64&lt;&gt;"",COUNTA($B$20:B64),"")</f>
        <v>44</v>
      </c>
      <c r="B64" s="79" t="s">
        <v>76</v>
      </c>
      <c r="C64" s="158">
        <v>677.4</v>
      </c>
      <c r="D64" s="158">
        <v>67.56</v>
      </c>
      <c r="E64" s="158">
        <v>56.14</v>
      </c>
      <c r="F64" s="158">
        <v>102.46</v>
      </c>
      <c r="G64" s="158">
        <v>17.57</v>
      </c>
      <c r="H64" s="158">
        <v>18.62</v>
      </c>
      <c r="I64" s="158">
        <v>2.0499999999999998</v>
      </c>
      <c r="J64" s="158">
        <v>16.57</v>
      </c>
      <c r="K64" s="158">
        <v>23.23</v>
      </c>
      <c r="L64" s="158">
        <v>182.83</v>
      </c>
      <c r="M64" s="158">
        <v>208.99</v>
      </c>
      <c r="N64" s="158" t="s">
        <v>8</v>
      </c>
      <c r="O64" s="85"/>
      <c r="P64" s="85"/>
      <c r="Q64" s="85"/>
      <c r="R64" s="85"/>
      <c r="S64" s="85"/>
      <c r="T64" s="85"/>
      <c r="U64" s="85"/>
      <c r="V64" s="85"/>
      <c r="W64" s="85"/>
      <c r="X64" s="85"/>
      <c r="Y64" s="85"/>
      <c r="Z64" s="85"/>
      <c r="AA64" s="85"/>
      <c r="AB64" s="85"/>
      <c r="AC64" s="85"/>
      <c r="AD64" s="85"/>
    </row>
    <row r="65" spans="1:30" s="71" customFormat="1" ht="11.1" customHeight="1">
      <c r="A65" s="69">
        <f>IF(B65&lt;&gt;"",COUNTA($B$20:B65),"")</f>
        <v>45</v>
      </c>
      <c r="B65" s="78" t="s">
        <v>77</v>
      </c>
      <c r="C65" s="158">
        <v>359.42</v>
      </c>
      <c r="D65" s="158">
        <v>28.04</v>
      </c>
      <c r="E65" s="158">
        <v>17.579999999999998</v>
      </c>
      <c r="F65" s="158">
        <v>87.15</v>
      </c>
      <c r="G65" s="158">
        <v>15.93</v>
      </c>
      <c r="H65" s="158">
        <v>14.25</v>
      </c>
      <c r="I65" s="158">
        <v>1.96</v>
      </c>
      <c r="J65" s="158">
        <v>12.3</v>
      </c>
      <c r="K65" s="158">
        <v>14.68</v>
      </c>
      <c r="L65" s="158">
        <v>149.51</v>
      </c>
      <c r="M65" s="158">
        <v>32.28</v>
      </c>
      <c r="N65" s="158" t="s">
        <v>8</v>
      </c>
      <c r="O65" s="85"/>
      <c r="P65" s="85"/>
      <c r="Q65" s="85"/>
      <c r="R65" s="85"/>
      <c r="S65" s="85"/>
      <c r="T65" s="85"/>
      <c r="U65" s="85"/>
      <c r="V65" s="85"/>
      <c r="W65" s="85"/>
      <c r="X65" s="85"/>
      <c r="Y65" s="85"/>
      <c r="Z65" s="85"/>
      <c r="AA65" s="85"/>
      <c r="AB65" s="85"/>
      <c r="AC65" s="85"/>
      <c r="AD65" s="85"/>
    </row>
    <row r="66" spans="1:30" s="71" customFormat="1" ht="11.1" customHeight="1">
      <c r="A66" s="69">
        <f>IF(B66&lt;&gt;"",COUNTA($B$20:B66),"")</f>
        <v>46</v>
      </c>
      <c r="B66" s="78" t="s">
        <v>78</v>
      </c>
      <c r="C66" s="158">
        <v>0.15</v>
      </c>
      <c r="D66" s="158" t="s">
        <v>8</v>
      </c>
      <c r="E66" s="158" t="s">
        <v>8</v>
      </c>
      <c r="F66" s="158" t="s">
        <v>8</v>
      </c>
      <c r="G66" s="158" t="s">
        <v>8</v>
      </c>
      <c r="H66" s="158" t="s">
        <v>8</v>
      </c>
      <c r="I66" s="158" t="s">
        <v>8</v>
      </c>
      <c r="J66" s="158" t="s">
        <v>8</v>
      </c>
      <c r="K66" s="158" t="s">
        <v>8</v>
      </c>
      <c r="L66" s="158">
        <v>0.01</v>
      </c>
      <c r="M66" s="158" t="s">
        <v>8</v>
      </c>
      <c r="N66" s="158">
        <v>0.13</v>
      </c>
      <c r="O66" s="85"/>
      <c r="P66" s="85"/>
      <c r="Q66" s="85"/>
      <c r="R66" s="85"/>
      <c r="S66" s="85"/>
      <c r="T66" s="85"/>
      <c r="U66" s="85"/>
      <c r="V66" s="85"/>
      <c r="W66" s="85"/>
      <c r="X66" s="85"/>
      <c r="Y66" s="85"/>
      <c r="Z66" s="85"/>
      <c r="AA66" s="85"/>
      <c r="AB66" s="85"/>
      <c r="AC66" s="85"/>
      <c r="AD66" s="85"/>
    </row>
    <row r="67" spans="1:30" s="71" customFormat="1" ht="11.1" customHeight="1">
      <c r="A67" s="69">
        <f>IF(B67&lt;&gt;"",COUNTA($B$20:B67),"")</f>
        <v>47</v>
      </c>
      <c r="B67" s="78" t="s">
        <v>79</v>
      </c>
      <c r="C67" s="158">
        <v>83.44</v>
      </c>
      <c r="D67" s="158">
        <v>1.1000000000000001</v>
      </c>
      <c r="E67" s="158">
        <v>1.48</v>
      </c>
      <c r="F67" s="158">
        <v>2.5099999999999998</v>
      </c>
      <c r="G67" s="158">
        <v>1.46</v>
      </c>
      <c r="H67" s="158">
        <v>6.14</v>
      </c>
      <c r="I67" s="158">
        <v>0.2</v>
      </c>
      <c r="J67" s="158">
        <v>5.94</v>
      </c>
      <c r="K67" s="158">
        <v>1.48</v>
      </c>
      <c r="L67" s="158">
        <v>31.75</v>
      </c>
      <c r="M67" s="158">
        <v>28.95</v>
      </c>
      <c r="N67" s="158">
        <v>8.58</v>
      </c>
      <c r="O67" s="85"/>
      <c r="P67" s="85"/>
      <c r="Q67" s="85"/>
      <c r="R67" s="85"/>
      <c r="S67" s="85"/>
      <c r="T67" s="85"/>
      <c r="U67" s="85"/>
      <c r="V67" s="85"/>
      <c r="W67" s="85"/>
      <c r="X67" s="85"/>
      <c r="Y67" s="85"/>
      <c r="Z67" s="85"/>
      <c r="AA67" s="85"/>
      <c r="AB67" s="85"/>
      <c r="AC67" s="85"/>
      <c r="AD67" s="85"/>
    </row>
    <row r="68" spans="1:30" s="71" customFormat="1" ht="11.1" customHeight="1">
      <c r="A68" s="69">
        <f>IF(B68&lt;&gt;"",COUNTA($B$20:B68),"")</f>
        <v>48</v>
      </c>
      <c r="B68" s="78" t="s">
        <v>74</v>
      </c>
      <c r="C68" s="158">
        <v>7.52</v>
      </c>
      <c r="D68" s="158">
        <v>0.55000000000000004</v>
      </c>
      <c r="E68" s="158">
        <v>1.35</v>
      </c>
      <c r="F68" s="158">
        <v>1.03</v>
      </c>
      <c r="G68" s="158">
        <v>1</v>
      </c>
      <c r="H68" s="158">
        <v>0.76</v>
      </c>
      <c r="I68" s="158" t="s">
        <v>8</v>
      </c>
      <c r="J68" s="158">
        <v>0.76</v>
      </c>
      <c r="K68" s="158">
        <v>0.41</v>
      </c>
      <c r="L68" s="158">
        <v>1.88</v>
      </c>
      <c r="M68" s="158">
        <v>0.34</v>
      </c>
      <c r="N68" s="158">
        <v>0.2</v>
      </c>
      <c r="O68" s="85"/>
      <c r="P68" s="85"/>
      <c r="Q68" s="85"/>
      <c r="R68" s="85"/>
      <c r="S68" s="85"/>
      <c r="T68" s="85"/>
      <c r="U68" s="85"/>
      <c r="V68" s="85"/>
      <c r="W68" s="85"/>
      <c r="X68" s="85"/>
      <c r="Y68" s="85"/>
      <c r="Z68" s="85"/>
      <c r="AA68" s="85"/>
      <c r="AB68" s="85"/>
      <c r="AC68" s="85"/>
      <c r="AD68" s="85"/>
    </row>
    <row r="69" spans="1:30" s="71" customFormat="1" ht="19.149999999999999" customHeight="1">
      <c r="A69" s="70">
        <f>IF(B69&lt;&gt;"",COUNTA($B$20:B69),"")</f>
        <v>49</v>
      </c>
      <c r="B69" s="80" t="s">
        <v>80</v>
      </c>
      <c r="C69" s="159">
        <v>753.47</v>
      </c>
      <c r="D69" s="159">
        <v>68.11</v>
      </c>
      <c r="E69" s="159">
        <v>56.26</v>
      </c>
      <c r="F69" s="159">
        <v>103.94</v>
      </c>
      <c r="G69" s="159">
        <v>18.02</v>
      </c>
      <c r="H69" s="159">
        <v>24</v>
      </c>
      <c r="I69" s="159">
        <v>2.25</v>
      </c>
      <c r="J69" s="159">
        <v>21.75</v>
      </c>
      <c r="K69" s="159">
        <v>24.29</v>
      </c>
      <c r="L69" s="159">
        <v>212.72</v>
      </c>
      <c r="M69" s="159">
        <v>237.59</v>
      </c>
      <c r="N69" s="159">
        <v>8.52</v>
      </c>
      <c r="O69" s="85"/>
      <c r="P69" s="85"/>
      <c r="Q69" s="85"/>
      <c r="R69" s="85"/>
      <c r="S69" s="85"/>
      <c r="T69" s="85"/>
      <c r="U69" s="85"/>
      <c r="V69" s="85"/>
      <c r="W69" s="85"/>
      <c r="X69" s="85"/>
      <c r="Y69" s="85"/>
      <c r="Z69" s="85"/>
      <c r="AA69" s="85"/>
      <c r="AB69" s="85"/>
      <c r="AC69" s="85"/>
      <c r="AD69" s="85"/>
    </row>
    <row r="70" spans="1:30" s="71" customFormat="1" ht="19.149999999999999" customHeight="1">
      <c r="A70" s="70">
        <f>IF(B70&lt;&gt;"",COUNTA($B$20:B70),"")</f>
        <v>50</v>
      </c>
      <c r="B70" s="80" t="s">
        <v>81</v>
      </c>
      <c r="C70" s="159">
        <v>3890.07</v>
      </c>
      <c r="D70" s="159">
        <v>517.75</v>
      </c>
      <c r="E70" s="159">
        <v>256.36</v>
      </c>
      <c r="F70" s="159">
        <v>328.37</v>
      </c>
      <c r="G70" s="159">
        <v>123.18</v>
      </c>
      <c r="H70" s="159">
        <v>1633.15</v>
      </c>
      <c r="I70" s="159">
        <v>867.8</v>
      </c>
      <c r="J70" s="159">
        <v>765.35</v>
      </c>
      <c r="K70" s="159">
        <v>103.45</v>
      </c>
      <c r="L70" s="159">
        <v>460.68</v>
      </c>
      <c r="M70" s="159">
        <v>438.08</v>
      </c>
      <c r="N70" s="159">
        <v>29.06</v>
      </c>
      <c r="O70" s="85"/>
      <c r="P70" s="85"/>
      <c r="Q70" s="85"/>
      <c r="R70" s="85"/>
      <c r="S70" s="85"/>
      <c r="T70" s="85"/>
      <c r="U70" s="85"/>
      <c r="V70" s="85"/>
      <c r="W70" s="85"/>
      <c r="X70" s="85"/>
      <c r="Y70" s="85"/>
      <c r="Z70" s="85"/>
      <c r="AA70" s="85"/>
      <c r="AB70" s="85"/>
      <c r="AC70" s="85"/>
      <c r="AD70" s="85"/>
    </row>
    <row r="71" spans="1:30" s="71" customFormat="1" ht="11.1" customHeight="1">
      <c r="A71" s="69">
        <f>IF(B71&lt;&gt;"",COUNTA($B$20:B71),"")</f>
        <v>51</v>
      </c>
      <c r="B71" s="78" t="s">
        <v>82</v>
      </c>
      <c r="C71" s="158">
        <v>973.42</v>
      </c>
      <c r="D71" s="158" t="s">
        <v>8</v>
      </c>
      <c r="E71" s="158" t="s">
        <v>8</v>
      </c>
      <c r="F71" s="158" t="s">
        <v>8</v>
      </c>
      <c r="G71" s="158" t="s">
        <v>8</v>
      </c>
      <c r="H71" s="158" t="s">
        <v>8</v>
      </c>
      <c r="I71" s="158" t="s">
        <v>8</v>
      </c>
      <c r="J71" s="158" t="s">
        <v>8</v>
      </c>
      <c r="K71" s="158" t="s">
        <v>8</v>
      </c>
      <c r="L71" s="158" t="s">
        <v>8</v>
      </c>
      <c r="M71" s="158" t="s">
        <v>8</v>
      </c>
      <c r="N71" s="158">
        <v>973.42</v>
      </c>
      <c r="O71" s="85"/>
      <c r="P71" s="85"/>
      <c r="Q71" s="85"/>
      <c r="R71" s="85"/>
      <c r="S71" s="85"/>
      <c r="T71" s="85"/>
      <c r="U71" s="85"/>
      <c r="V71" s="85"/>
      <c r="W71" s="85"/>
      <c r="X71" s="85"/>
      <c r="Y71" s="85"/>
      <c r="Z71" s="85"/>
      <c r="AA71" s="85"/>
      <c r="AB71" s="85"/>
      <c r="AC71" s="85"/>
      <c r="AD71" s="85"/>
    </row>
    <row r="72" spans="1:30" s="71" customFormat="1" ht="11.1" customHeight="1">
      <c r="A72" s="69">
        <f>IF(B72&lt;&gt;"",COUNTA($B$20:B72),"")</f>
        <v>52</v>
      </c>
      <c r="B72" s="78" t="s">
        <v>83</v>
      </c>
      <c r="C72" s="158">
        <v>329.97</v>
      </c>
      <c r="D72" s="158" t="s">
        <v>8</v>
      </c>
      <c r="E72" s="158" t="s">
        <v>8</v>
      </c>
      <c r="F72" s="158" t="s">
        <v>8</v>
      </c>
      <c r="G72" s="158" t="s">
        <v>8</v>
      </c>
      <c r="H72" s="158" t="s">
        <v>8</v>
      </c>
      <c r="I72" s="158" t="s">
        <v>8</v>
      </c>
      <c r="J72" s="158" t="s">
        <v>8</v>
      </c>
      <c r="K72" s="158" t="s">
        <v>8</v>
      </c>
      <c r="L72" s="158" t="s">
        <v>8</v>
      </c>
      <c r="M72" s="158" t="s">
        <v>8</v>
      </c>
      <c r="N72" s="158">
        <v>329.97</v>
      </c>
      <c r="O72" s="85"/>
      <c r="P72" s="85"/>
      <c r="Q72" s="85"/>
      <c r="R72" s="85"/>
      <c r="S72" s="85"/>
      <c r="T72" s="85"/>
      <c r="U72" s="85"/>
      <c r="V72" s="85"/>
      <c r="W72" s="85"/>
      <c r="X72" s="85"/>
      <c r="Y72" s="85"/>
      <c r="Z72" s="85"/>
      <c r="AA72" s="85"/>
      <c r="AB72" s="85"/>
      <c r="AC72" s="85"/>
      <c r="AD72" s="85"/>
    </row>
    <row r="73" spans="1:30" s="71" customFormat="1" ht="11.1" customHeight="1">
      <c r="A73" s="69">
        <f>IF(B73&lt;&gt;"",COUNTA($B$20:B73),"")</f>
        <v>53</v>
      </c>
      <c r="B73" s="78" t="s">
        <v>99</v>
      </c>
      <c r="C73" s="158">
        <v>426.69</v>
      </c>
      <c r="D73" s="158" t="s">
        <v>8</v>
      </c>
      <c r="E73" s="158" t="s">
        <v>8</v>
      </c>
      <c r="F73" s="158" t="s">
        <v>8</v>
      </c>
      <c r="G73" s="158" t="s">
        <v>8</v>
      </c>
      <c r="H73" s="158" t="s">
        <v>8</v>
      </c>
      <c r="I73" s="158" t="s">
        <v>8</v>
      </c>
      <c r="J73" s="158" t="s">
        <v>8</v>
      </c>
      <c r="K73" s="158" t="s">
        <v>8</v>
      </c>
      <c r="L73" s="158" t="s">
        <v>8</v>
      </c>
      <c r="M73" s="158" t="s">
        <v>8</v>
      </c>
      <c r="N73" s="158">
        <v>426.69</v>
      </c>
      <c r="O73" s="85"/>
      <c r="P73" s="85"/>
      <c r="Q73" s="85"/>
      <c r="R73" s="85"/>
      <c r="S73" s="85"/>
      <c r="T73" s="85"/>
      <c r="U73" s="85"/>
      <c r="V73" s="85"/>
      <c r="W73" s="85"/>
      <c r="X73" s="85"/>
      <c r="Y73" s="85"/>
      <c r="Z73" s="85"/>
      <c r="AA73" s="85"/>
      <c r="AB73" s="85"/>
      <c r="AC73" s="85"/>
      <c r="AD73" s="85"/>
    </row>
    <row r="74" spans="1:30" s="71" customFormat="1" ht="11.1" customHeight="1">
      <c r="A74" s="69">
        <f>IF(B74&lt;&gt;"",COUNTA($B$20:B74),"")</f>
        <v>54</v>
      </c>
      <c r="B74" s="78" t="s">
        <v>100</v>
      </c>
      <c r="C74" s="158">
        <v>128.83000000000001</v>
      </c>
      <c r="D74" s="158" t="s">
        <v>8</v>
      </c>
      <c r="E74" s="158" t="s">
        <v>8</v>
      </c>
      <c r="F74" s="158" t="s">
        <v>8</v>
      </c>
      <c r="G74" s="158" t="s">
        <v>8</v>
      </c>
      <c r="H74" s="158" t="s">
        <v>8</v>
      </c>
      <c r="I74" s="158" t="s">
        <v>8</v>
      </c>
      <c r="J74" s="158" t="s">
        <v>8</v>
      </c>
      <c r="K74" s="158" t="s">
        <v>8</v>
      </c>
      <c r="L74" s="158" t="s">
        <v>8</v>
      </c>
      <c r="M74" s="158" t="s">
        <v>8</v>
      </c>
      <c r="N74" s="158">
        <v>128.83000000000001</v>
      </c>
      <c r="O74" s="85"/>
      <c r="P74" s="85"/>
      <c r="Q74" s="85"/>
      <c r="R74" s="85"/>
      <c r="S74" s="85"/>
      <c r="T74" s="85"/>
      <c r="U74" s="85"/>
      <c r="V74" s="85"/>
      <c r="W74" s="85"/>
      <c r="X74" s="85"/>
      <c r="Y74" s="85"/>
      <c r="Z74" s="85"/>
      <c r="AA74" s="85"/>
      <c r="AB74" s="85"/>
      <c r="AC74" s="85"/>
      <c r="AD74" s="85"/>
    </row>
    <row r="75" spans="1:30" s="71" customFormat="1" ht="11.1" customHeight="1">
      <c r="A75" s="69">
        <f>IF(B75&lt;&gt;"",COUNTA($B$20:B75),"")</f>
        <v>55</v>
      </c>
      <c r="B75" s="78" t="s">
        <v>27</v>
      </c>
      <c r="C75" s="158">
        <v>599.96</v>
      </c>
      <c r="D75" s="158" t="s">
        <v>8</v>
      </c>
      <c r="E75" s="158" t="s">
        <v>8</v>
      </c>
      <c r="F75" s="158" t="s">
        <v>8</v>
      </c>
      <c r="G75" s="158" t="s">
        <v>8</v>
      </c>
      <c r="H75" s="158" t="s">
        <v>8</v>
      </c>
      <c r="I75" s="158" t="s">
        <v>8</v>
      </c>
      <c r="J75" s="158" t="s">
        <v>8</v>
      </c>
      <c r="K75" s="158" t="s">
        <v>8</v>
      </c>
      <c r="L75" s="158" t="s">
        <v>8</v>
      </c>
      <c r="M75" s="158" t="s">
        <v>8</v>
      </c>
      <c r="N75" s="158">
        <v>599.96</v>
      </c>
      <c r="O75" s="85"/>
      <c r="P75" s="85"/>
      <c r="Q75" s="85"/>
      <c r="R75" s="85"/>
      <c r="S75" s="85"/>
      <c r="T75" s="85"/>
      <c r="U75" s="85"/>
      <c r="V75" s="85"/>
      <c r="W75" s="85"/>
      <c r="X75" s="85"/>
      <c r="Y75" s="85"/>
      <c r="Z75" s="85"/>
      <c r="AA75" s="85"/>
      <c r="AB75" s="85"/>
      <c r="AC75" s="85"/>
      <c r="AD75" s="85"/>
    </row>
    <row r="76" spans="1:30" s="71" customFormat="1" ht="21.6" customHeight="1">
      <c r="A76" s="69">
        <f>IF(B76&lt;&gt;"",COUNTA($B$20:B76),"")</f>
        <v>56</v>
      </c>
      <c r="B76" s="79" t="s">
        <v>84</v>
      </c>
      <c r="C76" s="158">
        <v>248.55</v>
      </c>
      <c r="D76" s="158" t="s">
        <v>8</v>
      </c>
      <c r="E76" s="158" t="s">
        <v>8</v>
      </c>
      <c r="F76" s="158" t="s">
        <v>8</v>
      </c>
      <c r="G76" s="158" t="s">
        <v>8</v>
      </c>
      <c r="H76" s="158" t="s">
        <v>8</v>
      </c>
      <c r="I76" s="158" t="s">
        <v>8</v>
      </c>
      <c r="J76" s="158" t="s">
        <v>8</v>
      </c>
      <c r="K76" s="158" t="s">
        <v>8</v>
      </c>
      <c r="L76" s="158" t="s">
        <v>8</v>
      </c>
      <c r="M76" s="158" t="s">
        <v>8</v>
      </c>
      <c r="N76" s="158">
        <v>248.55</v>
      </c>
      <c r="O76" s="85"/>
      <c r="P76" s="85"/>
      <c r="Q76" s="85"/>
      <c r="R76" s="85"/>
      <c r="S76" s="85"/>
      <c r="T76" s="85"/>
      <c r="U76" s="85"/>
      <c r="V76" s="85"/>
      <c r="W76" s="85"/>
      <c r="X76" s="85"/>
      <c r="Y76" s="85"/>
      <c r="Z76" s="85"/>
      <c r="AA76" s="85"/>
      <c r="AB76" s="85"/>
      <c r="AC76" s="85"/>
      <c r="AD76" s="85"/>
    </row>
    <row r="77" spans="1:30" s="71" customFormat="1" ht="21.6" customHeight="1">
      <c r="A77" s="69">
        <f>IF(B77&lt;&gt;"",COUNTA($B$20:B77),"")</f>
        <v>57</v>
      </c>
      <c r="B77" s="79" t="s">
        <v>85</v>
      </c>
      <c r="C77" s="158">
        <v>664.17</v>
      </c>
      <c r="D77" s="158">
        <v>4.9400000000000004</v>
      </c>
      <c r="E77" s="158">
        <v>4.34</v>
      </c>
      <c r="F77" s="158">
        <v>6.68</v>
      </c>
      <c r="G77" s="158">
        <v>23.5</v>
      </c>
      <c r="H77" s="158">
        <v>604.36</v>
      </c>
      <c r="I77" s="158">
        <v>311.3</v>
      </c>
      <c r="J77" s="158">
        <v>293.06</v>
      </c>
      <c r="K77" s="158">
        <v>2.2400000000000002</v>
      </c>
      <c r="L77" s="158">
        <v>13.45</v>
      </c>
      <c r="M77" s="158">
        <v>4.66</v>
      </c>
      <c r="N77" s="158" t="s">
        <v>8</v>
      </c>
      <c r="O77" s="85"/>
      <c r="P77" s="85"/>
      <c r="Q77" s="85"/>
      <c r="R77" s="85"/>
      <c r="S77" s="85"/>
      <c r="T77" s="85"/>
      <c r="U77" s="85"/>
      <c r="V77" s="85"/>
      <c r="W77" s="85"/>
      <c r="X77" s="85"/>
      <c r="Y77" s="85"/>
      <c r="Z77" s="85"/>
      <c r="AA77" s="85"/>
      <c r="AB77" s="85"/>
      <c r="AC77" s="85"/>
      <c r="AD77" s="85"/>
    </row>
    <row r="78" spans="1:30" s="71" customFormat="1" ht="21.6" customHeight="1">
      <c r="A78" s="69">
        <f>IF(B78&lt;&gt;"",COUNTA($B$20:B78),"")</f>
        <v>58</v>
      </c>
      <c r="B78" s="79" t="s">
        <v>86</v>
      </c>
      <c r="C78" s="158">
        <v>167.92</v>
      </c>
      <c r="D78" s="158">
        <v>4.29</v>
      </c>
      <c r="E78" s="158">
        <v>0.06</v>
      </c>
      <c r="F78" s="158">
        <v>0.37</v>
      </c>
      <c r="G78" s="158">
        <v>0.93</v>
      </c>
      <c r="H78" s="158">
        <v>159.97999999999999</v>
      </c>
      <c r="I78" s="158">
        <v>158.94999999999999</v>
      </c>
      <c r="J78" s="158">
        <v>1.02</v>
      </c>
      <c r="K78" s="158">
        <v>0.37</v>
      </c>
      <c r="L78" s="158">
        <v>0.87</v>
      </c>
      <c r="M78" s="158">
        <v>1.06</v>
      </c>
      <c r="N78" s="158" t="s">
        <v>8</v>
      </c>
      <c r="O78" s="85"/>
      <c r="P78" s="85"/>
      <c r="Q78" s="85"/>
      <c r="R78" s="85"/>
      <c r="S78" s="85"/>
      <c r="T78" s="85"/>
      <c r="U78" s="85"/>
      <c r="V78" s="85"/>
      <c r="W78" s="85"/>
      <c r="X78" s="85"/>
      <c r="Y78" s="85"/>
      <c r="Z78" s="85"/>
      <c r="AA78" s="85"/>
      <c r="AB78" s="85"/>
      <c r="AC78" s="85"/>
      <c r="AD78" s="85"/>
    </row>
    <row r="79" spans="1:30" s="71" customFormat="1" ht="11.1" customHeight="1">
      <c r="A79" s="69">
        <f>IF(B79&lt;&gt;"",COUNTA($B$20:B79),"")</f>
        <v>59</v>
      </c>
      <c r="B79" s="78" t="s">
        <v>87</v>
      </c>
      <c r="C79" s="158">
        <v>179.86</v>
      </c>
      <c r="D79" s="158">
        <v>1.86</v>
      </c>
      <c r="E79" s="158">
        <v>37.94</v>
      </c>
      <c r="F79" s="158">
        <v>2.63</v>
      </c>
      <c r="G79" s="158">
        <v>4.4800000000000004</v>
      </c>
      <c r="H79" s="158">
        <v>1.88</v>
      </c>
      <c r="I79" s="158">
        <v>0.25</v>
      </c>
      <c r="J79" s="158">
        <v>1.63</v>
      </c>
      <c r="K79" s="158">
        <v>4.97</v>
      </c>
      <c r="L79" s="158">
        <v>34.51</v>
      </c>
      <c r="M79" s="158">
        <v>91.59</v>
      </c>
      <c r="N79" s="158" t="s">
        <v>8</v>
      </c>
      <c r="O79" s="85"/>
      <c r="P79" s="85"/>
      <c r="Q79" s="85"/>
      <c r="R79" s="85"/>
      <c r="S79" s="85"/>
      <c r="T79" s="85"/>
      <c r="U79" s="85"/>
      <c r="V79" s="85"/>
      <c r="W79" s="85"/>
      <c r="X79" s="85"/>
      <c r="Y79" s="85"/>
      <c r="Z79" s="85"/>
      <c r="AA79" s="85"/>
      <c r="AB79" s="85"/>
      <c r="AC79" s="85"/>
      <c r="AD79" s="85"/>
    </row>
    <row r="80" spans="1:30" s="71" customFormat="1" ht="11.1" customHeight="1">
      <c r="A80" s="69">
        <f>IF(B80&lt;&gt;"",COUNTA($B$20:B80),"")</f>
        <v>60</v>
      </c>
      <c r="B80" s="78" t="s">
        <v>88</v>
      </c>
      <c r="C80" s="158">
        <v>1351.1</v>
      </c>
      <c r="D80" s="158">
        <v>143.47</v>
      </c>
      <c r="E80" s="158">
        <v>66.28</v>
      </c>
      <c r="F80" s="158">
        <v>51.42</v>
      </c>
      <c r="G80" s="158">
        <v>9.2799999999999994</v>
      </c>
      <c r="H80" s="158">
        <v>437.59</v>
      </c>
      <c r="I80" s="158">
        <v>238.29</v>
      </c>
      <c r="J80" s="158">
        <v>199.31</v>
      </c>
      <c r="K80" s="158">
        <v>10.84</v>
      </c>
      <c r="L80" s="158">
        <v>32.15</v>
      </c>
      <c r="M80" s="158">
        <v>65.7</v>
      </c>
      <c r="N80" s="158">
        <v>534.37</v>
      </c>
      <c r="O80" s="85"/>
      <c r="P80" s="85"/>
      <c r="Q80" s="85"/>
      <c r="R80" s="85"/>
      <c r="S80" s="85"/>
      <c r="T80" s="85"/>
      <c r="U80" s="85"/>
      <c r="V80" s="85"/>
      <c r="W80" s="85"/>
      <c r="X80" s="85"/>
      <c r="Y80" s="85"/>
      <c r="Z80" s="85"/>
      <c r="AA80" s="85"/>
      <c r="AB80" s="85"/>
      <c r="AC80" s="85"/>
      <c r="AD80" s="85"/>
    </row>
    <row r="81" spans="1:30" s="71" customFormat="1" ht="11.1" customHeight="1">
      <c r="A81" s="69">
        <f>IF(B81&lt;&gt;"",COUNTA($B$20:B81),"")</f>
        <v>61</v>
      </c>
      <c r="B81" s="78" t="s">
        <v>74</v>
      </c>
      <c r="C81" s="158">
        <v>789.54</v>
      </c>
      <c r="D81" s="158">
        <v>53.18</v>
      </c>
      <c r="E81" s="158">
        <v>5.73</v>
      </c>
      <c r="F81" s="158">
        <v>44.65</v>
      </c>
      <c r="G81" s="158">
        <v>0.31</v>
      </c>
      <c r="H81" s="158">
        <v>177.47</v>
      </c>
      <c r="I81" s="158">
        <v>0.48</v>
      </c>
      <c r="J81" s="158">
        <v>176.99</v>
      </c>
      <c r="K81" s="158">
        <v>0.56000000000000005</v>
      </c>
      <c r="L81" s="158">
        <v>3.75</v>
      </c>
      <c r="M81" s="158">
        <v>1.1200000000000001</v>
      </c>
      <c r="N81" s="158">
        <v>502.76</v>
      </c>
      <c r="O81" s="85"/>
      <c r="P81" s="85"/>
      <c r="Q81" s="85"/>
      <c r="R81" s="85"/>
      <c r="S81" s="85"/>
      <c r="T81" s="85"/>
      <c r="U81" s="85"/>
      <c r="V81" s="85"/>
      <c r="W81" s="85"/>
      <c r="X81" s="85"/>
      <c r="Y81" s="85"/>
      <c r="Z81" s="85"/>
      <c r="AA81" s="85"/>
      <c r="AB81" s="85"/>
      <c r="AC81" s="85"/>
      <c r="AD81" s="85"/>
    </row>
    <row r="82" spans="1:30" s="71" customFormat="1" ht="19.149999999999999" customHeight="1">
      <c r="A82" s="70">
        <f>IF(B82&lt;&gt;"",COUNTA($B$20:B82),"")</f>
        <v>62</v>
      </c>
      <c r="B82" s="80" t="s">
        <v>89</v>
      </c>
      <c r="C82" s="159">
        <v>3395.44</v>
      </c>
      <c r="D82" s="159">
        <v>101.37</v>
      </c>
      <c r="E82" s="159">
        <v>102.89</v>
      </c>
      <c r="F82" s="159">
        <v>16.45</v>
      </c>
      <c r="G82" s="159">
        <v>37.880000000000003</v>
      </c>
      <c r="H82" s="159">
        <v>1026.3399999999999</v>
      </c>
      <c r="I82" s="159">
        <v>708.31</v>
      </c>
      <c r="J82" s="159">
        <v>318.02</v>
      </c>
      <c r="K82" s="159">
        <v>17.87</v>
      </c>
      <c r="L82" s="159">
        <v>77.22</v>
      </c>
      <c r="M82" s="159">
        <v>161.88999999999999</v>
      </c>
      <c r="N82" s="159">
        <v>1853.54</v>
      </c>
      <c r="O82" s="85"/>
      <c r="P82" s="85"/>
      <c r="Q82" s="85"/>
      <c r="R82" s="85"/>
      <c r="S82" s="85"/>
      <c r="T82" s="85"/>
      <c r="U82" s="85"/>
      <c r="V82" s="85"/>
      <c r="W82" s="85"/>
      <c r="X82" s="85"/>
      <c r="Y82" s="85"/>
      <c r="Z82" s="85"/>
      <c r="AA82" s="85"/>
      <c r="AB82" s="85"/>
      <c r="AC82" s="85"/>
      <c r="AD82" s="85"/>
    </row>
    <row r="83" spans="1:30" s="87" customFormat="1" ht="11.1" customHeight="1">
      <c r="A83" s="69">
        <f>IF(B83&lt;&gt;"",COUNTA($B$20:B83),"")</f>
        <v>63</v>
      </c>
      <c r="B83" s="78" t="s">
        <v>90</v>
      </c>
      <c r="C83" s="158">
        <v>366.19</v>
      </c>
      <c r="D83" s="158">
        <v>16.54</v>
      </c>
      <c r="E83" s="158">
        <v>24.88</v>
      </c>
      <c r="F83" s="158">
        <v>34</v>
      </c>
      <c r="G83" s="158">
        <v>7.2</v>
      </c>
      <c r="H83" s="158">
        <v>13.37</v>
      </c>
      <c r="I83" s="158">
        <v>0.76</v>
      </c>
      <c r="J83" s="158">
        <v>12.61</v>
      </c>
      <c r="K83" s="158">
        <v>5.73</v>
      </c>
      <c r="L83" s="158">
        <v>58.65</v>
      </c>
      <c r="M83" s="158">
        <v>87.76</v>
      </c>
      <c r="N83" s="158">
        <v>118.06</v>
      </c>
      <c r="O83" s="86"/>
      <c r="P83" s="86"/>
      <c r="Q83" s="86"/>
      <c r="R83" s="86"/>
      <c r="S83" s="86"/>
      <c r="T83" s="86"/>
      <c r="U83" s="86"/>
      <c r="V83" s="86"/>
      <c r="W83" s="86"/>
      <c r="X83" s="86"/>
      <c r="Y83" s="86"/>
      <c r="Z83" s="86"/>
      <c r="AA83" s="86"/>
      <c r="AB83" s="86"/>
      <c r="AC83" s="86"/>
      <c r="AD83" s="86"/>
    </row>
    <row r="84" spans="1:30" s="87" customFormat="1" ht="11.1" customHeight="1">
      <c r="A84" s="69">
        <f>IF(B84&lt;&gt;"",COUNTA($B$20:B84),"")</f>
        <v>64</v>
      </c>
      <c r="B84" s="78" t="s">
        <v>91</v>
      </c>
      <c r="C84" s="158" t="s">
        <v>8</v>
      </c>
      <c r="D84" s="158" t="s">
        <v>8</v>
      </c>
      <c r="E84" s="158" t="s">
        <v>8</v>
      </c>
      <c r="F84" s="158" t="s">
        <v>8</v>
      </c>
      <c r="G84" s="158" t="s">
        <v>8</v>
      </c>
      <c r="H84" s="158" t="s">
        <v>8</v>
      </c>
      <c r="I84" s="158" t="s">
        <v>8</v>
      </c>
      <c r="J84" s="158" t="s">
        <v>8</v>
      </c>
      <c r="K84" s="158" t="s">
        <v>8</v>
      </c>
      <c r="L84" s="158" t="s">
        <v>8</v>
      </c>
      <c r="M84" s="158" t="s">
        <v>8</v>
      </c>
      <c r="N84" s="158" t="s">
        <v>8</v>
      </c>
      <c r="O84" s="86"/>
      <c r="P84" s="86"/>
      <c r="Q84" s="86"/>
      <c r="R84" s="86"/>
      <c r="S84" s="86"/>
      <c r="T84" s="86"/>
      <c r="U84" s="86"/>
      <c r="V84" s="86"/>
      <c r="W84" s="86"/>
      <c r="X84" s="86"/>
      <c r="Y84" s="86"/>
      <c r="Z84" s="86"/>
      <c r="AA84" s="86"/>
      <c r="AB84" s="86"/>
      <c r="AC84" s="86"/>
      <c r="AD84" s="86"/>
    </row>
    <row r="85" spans="1:30" s="87" customFormat="1" ht="11.1" customHeight="1">
      <c r="A85" s="69">
        <f>IF(B85&lt;&gt;"",COUNTA($B$20:B85),"")</f>
        <v>65</v>
      </c>
      <c r="B85" s="78" t="s">
        <v>92</v>
      </c>
      <c r="C85" s="158">
        <v>236.53</v>
      </c>
      <c r="D85" s="158">
        <v>58.69</v>
      </c>
      <c r="E85" s="158">
        <v>2.91</v>
      </c>
      <c r="F85" s="158">
        <v>6.23</v>
      </c>
      <c r="G85" s="158">
        <v>1.3</v>
      </c>
      <c r="H85" s="158">
        <v>2.19</v>
      </c>
      <c r="I85" s="158">
        <v>0.13</v>
      </c>
      <c r="J85" s="158">
        <v>2.0699999999999998</v>
      </c>
      <c r="K85" s="158">
        <v>1.98</v>
      </c>
      <c r="L85" s="158">
        <v>40.770000000000003</v>
      </c>
      <c r="M85" s="158">
        <v>120.43</v>
      </c>
      <c r="N85" s="158">
        <v>2.0299999999999998</v>
      </c>
      <c r="O85" s="86"/>
      <c r="P85" s="86"/>
      <c r="Q85" s="86"/>
      <c r="R85" s="86"/>
      <c r="S85" s="86"/>
      <c r="T85" s="86"/>
      <c r="U85" s="86"/>
      <c r="V85" s="86"/>
      <c r="W85" s="86"/>
      <c r="X85" s="86"/>
      <c r="Y85" s="86"/>
      <c r="Z85" s="86"/>
      <c r="AA85" s="86"/>
      <c r="AB85" s="86"/>
      <c r="AC85" s="86"/>
      <c r="AD85" s="86"/>
    </row>
    <row r="86" spans="1:30" s="87" customFormat="1" ht="11.1" customHeight="1">
      <c r="A86" s="69">
        <f>IF(B86&lt;&gt;"",COUNTA($B$20:B86),"")</f>
        <v>66</v>
      </c>
      <c r="B86" s="78" t="s">
        <v>74</v>
      </c>
      <c r="C86" s="158">
        <v>7.52</v>
      </c>
      <c r="D86" s="158">
        <v>0.55000000000000004</v>
      </c>
      <c r="E86" s="158">
        <v>1.35</v>
      </c>
      <c r="F86" s="158">
        <v>1.03</v>
      </c>
      <c r="G86" s="158">
        <v>1</v>
      </c>
      <c r="H86" s="158">
        <v>0.76</v>
      </c>
      <c r="I86" s="158" t="s">
        <v>8</v>
      </c>
      <c r="J86" s="158">
        <v>0.76</v>
      </c>
      <c r="K86" s="158">
        <v>0.41</v>
      </c>
      <c r="L86" s="158">
        <v>1.88</v>
      </c>
      <c r="M86" s="158">
        <v>0.34</v>
      </c>
      <c r="N86" s="158">
        <v>0.2</v>
      </c>
      <c r="O86" s="86"/>
      <c r="P86" s="86"/>
      <c r="Q86" s="86"/>
      <c r="R86" s="86"/>
      <c r="S86" s="86"/>
      <c r="T86" s="86"/>
      <c r="U86" s="86"/>
      <c r="V86" s="86"/>
      <c r="W86" s="86"/>
      <c r="X86" s="86"/>
      <c r="Y86" s="86"/>
      <c r="Z86" s="86"/>
      <c r="AA86" s="86"/>
      <c r="AB86" s="86"/>
      <c r="AC86" s="86"/>
      <c r="AD86" s="86"/>
    </row>
    <row r="87" spans="1:30" s="71" customFormat="1" ht="19.149999999999999" customHeight="1">
      <c r="A87" s="70">
        <f>IF(B87&lt;&gt;"",COUNTA($B$20:B87),"")</f>
        <v>67</v>
      </c>
      <c r="B87" s="80" t="s">
        <v>93</v>
      </c>
      <c r="C87" s="159">
        <v>595.20000000000005</v>
      </c>
      <c r="D87" s="159">
        <v>74.69</v>
      </c>
      <c r="E87" s="159">
        <v>26.43</v>
      </c>
      <c r="F87" s="159">
        <v>39.21</v>
      </c>
      <c r="G87" s="159">
        <v>7.5</v>
      </c>
      <c r="H87" s="159">
        <v>14.8</v>
      </c>
      <c r="I87" s="159">
        <v>0.89</v>
      </c>
      <c r="J87" s="159">
        <v>13.91</v>
      </c>
      <c r="K87" s="159">
        <v>7.3</v>
      </c>
      <c r="L87" s="159">
        <v>97.54</v>
      </c>
      <c r="M87" s="159">
        <v>207.84</v>
      </c>
      <c r="N87" s="159">
        <v>119.9</v>
      </c>
      <c r="O87" s="85"/>
      <c r="P87" s="85"/>
      <c r="Q87" s="85"/>
      <c r="R87" s="85"/>
      <c r="S87" s="85"/>
      <c r="T87" s="85"/>
      <c r="U87" s="85"/>
      <c r="V87" s="85"/>
      <c r="W87" s="85"/>
      <c r="X87" s="85"/>
      <c r="Y87" s="85"/>
      <c r="Z87" s="85"/>
      <c r="AA87" s="85"/>
      <c r="AB87" s="85"/>
      <c r="AC87" s="85"/>
      <c r="AD87" s="85"/>
    </row>
    <row r="88" spans="1:30" s="71" customFormat="1" ht="19.149999999999999" customHeight="1">
      <c r="A88" s="70">
        <f>IF(B88&lt;&gt;"",COUNTA($B$20:B88),"")</f>
        <v>68</v>
      </c>
      <c r="B88" s="80" t="s">
        <v>94</v>
      </c>
      <c r="C88" s="159">
        <v>3990.64</v>
      </c>
      <c r="D88" s="159">
        <v>176.06</v>
      </c>
      <c r="E88" s="159">
        <v>129.32</v>
      </c>
      <c r="F88" s="159">
        <v>55.66</v>
      </c>
      <c r="G88" s="159">
        <v>45.37</v>
      </c>
      <c r="H88" s="159">
        <v>1041.1400000000001</v>
      </c>
      <c r="I88" s="159">
        <v>709.2</v>
      </c>
      <c r="J88" s="159">
        <v>331.94</v>
      </c>
      <c r="K88" s="159">
        <v>25.16</v>
      </c>
      <c r="L88" s="159">
        <v>174.76</v>
      </c>
      <c r="M88" s="159">
        <v>369.73</v>
      </c>
      <c r="N88" s="159">
        <v>1973.44</v>
      </c>
      <c r="O88" s="85"/>
      <c r="P88" s="85"/>
      <c r="Q88" s="85"/>
      <c r="R88" s="85"/>
      <c r="S88" s="85"/>
      <c r="T88" s="85"/>
      <c r="U88" s="85"/>
      <c r="V88" s="85"/>
      <c r="W88" s="85"/>
      <c r="X88" s="85"/>
      <c r="Y88" s="85"/>
      <c r="Z88" s="85"/>
      <c r="AA88" s="85"/>
      <c r="AB88" s="85"/>
      <c r="AC88" s="85"/>
      <c r="AD88" s="85"/>
    </row>
    <row r="89" spans="1:30" s="71" customFormat="1" ht="19.149999999999999" customHeight="1">
      <c r="A89" s="70">
        <f>IF(B89&lt;&gt;"",COUNTA($B$20:B89),"")</f>
        <v>69</v>
      </c>
      <c r="B89" s="80" t="s">
        <v>95</v>
      </c>
      <c r="C89" s="159">
        <v>100.57</v>
      </c>
      <c r="D89" s="159">
        <v>-341.69</v>
      </c>
      <c r="E89" s="159">
        <v>-127.04</v>
      </c>
      <c r="F89" s="159">
        <v>-272.70999999999998</v>
      </c>
      <c r="G89" s="159">
        <v>-77.81</v>
      </c>
      <c r="H89" s="159">
        <v>-592.01</v>
      </c>
      <c r="I89" s="159">
        <v>-158.6</v>
      </c>
      <c r="J89" s="159">
        <v>-433.41</v>
      </c>
      <c r="K89" s="159">
        <v>-78.28</v>
      </c>
      <c r="L89" s="159">
        <v>-285.92</v>
      </c>
      <c r="M89" s="159">
        <v>-68.34</v>
      </c>
      <c r="N89" s="159">
        <v>1944.38</v>
      </c>
      <c r="O89" s="85"/>
      <c r="P89" s="85"/>
      <c r="Q89" s="85"/>
      <c r="R89" s="85"/>
      <c r="S89" s="85"/>
      <c r="T89" s="85"/>
      <c r="U89" s="85"/>
      <c r="V89" s="85"/>
      <c r="W89" s="85"/>
      <c r="X89" s="85"/>
      <c r="Y89" s="85"/>
      <c r="Z89" s="85"/>
      <c r="AA89" s="85"/>
      <c r="AB89" s="85"/>
      <c r="AC89" s="85"/>
      <c r="AD89" s="85"/>
    </row>
    <row r="90" spans="1:30" s="87" customFormat="1" ht="24.95" customHeight="1">
      <c r="A90" s="69">
        <f>IF(B90&lt;&gt;"",COUNTA($B$20:B90),"")</f>
        <v>70</v>
      </c>
      <c r="B90" s="81" t="s">
        <v>96</v>
      </c>
      <c r="C90" s="160">
        <v>258.83999999999997</v>
      </c>
      <c r="D90" s="160">
        <v>-348.27</v>
      </c>
      <c r="E90" s="160">
        <v>-97.21</v>
      </c>
      <c r="F90" s="160">
        <v>-207.98</v>
      </c>
      <c r="G90" s="160">
        <v>-67.28</v>
      </c>
      <c r="H90" s="160">
        <v>-582.80999999999995</v>
      </c>
      <c r="I90" s="160">
        <v>-157.22999999999999</v>
      </c>
      <c r="J90" s="160">
        <v>-425.58</v>
      </c>
      <c r="K90" s="160">
        <v>-61.29</v>
      </c>
      <c r="L90" s="160">
        <v>-170.74</v>
      </c>
      <c r="M90" s="160">
        <v>-38.590000000000003</v>
      </c>
      <c r="N90" s="160">
        <v>1833.01</v>
      </c>
      <c r="O90" s="86"/>
      <c r="P90" s="86"/>
      <c r="Q90" s="86"/>
      <c r="R90" s="86"/>
      <c r="S90" s="86"/>
      <c r="T90" s="86"/>
      <c r="U90" s="86"/>
      <c r="V90" s="86"/>
      <c r="W90" s="86"/>
      <c r="X90" s="86"/>
      <c r="Y90" s="86"/>
      <c r="Z90" s="86"/>
      <c r="AA90" s="86"/>
      <c r="AB90" s="86"/>
      <c r="AC90" s="86"/>
      <c r="AD90" s="86"/>
    </row>
    <row r="91" spans="1:30" s="87" customFormat="1" ht="15" customHeight="1">
      <c r="A91" s="69">
        <f>IF(B91&lt;&gt;"",COUNTA($B$20:B91),"")</f>
        <v>71</v>
      </c>
      <c r="B91" s="78" t="s">
        <v>97</v>
      </c>
      <c r="C91" s="158">
        <v>127.5</v>
      </c>
      <c r="D91" s="158">
        <v>1.58</v>
      </c>
      <c r="E91" s="158">
        <v>0.5</v>
      </c>
      <c r="F91" s="158">
        <v>4.25</v>
      </c>
      <c r="G91" s="158" t="s">
        <v>8</v>
      </c>
      <c r="H91" s="158">
        <v>0.91</v>
      </c>
      <c r="I91" s="158" t="s">
        <v>8</v>
      </c>
      <c r="J91" s="158">
        <v>0.91</v>
      </c>
      <c r="K91" s="158">
        <v>0.79</v>
      </c>
      <c r="L91" s="158">
        <v>0.88</v>
      </c>
      <c r="M91" s="158">
        <v>2.12</v>
      </c>
      <c r="N91" s="158">
        <v>116.48</v>
      </c>
      <c r="O91" s="86"/>
      <c r="P91" s="86"/>
      <c r="Q91" s="86"/>
      <c r="R91" s="86"/>
      <c r="S91" s="86"/>
      <c r="T91" s="86"/>
      <c r="U91" s="86"/>
      <c r="V91" s="86"/>
      <c r="W91" s="86"/>
      <c r="X91" s="86"/>
      <c r="Y91" s="86"/>
      <c r="Z91" s="86"/>
      <c r="AA91" s="86"/>
      <c r="AB91" s="86"/>
      <c r="AC91" s="86"/>
      <c r="AD91" s="86"/>
    </row>
    <row r="92" spans="1:30" ht="11.1" customHeight="1">
      <c r="A92" s="69">
        <f>IF(B92&lt;&gt;"",COUNTA($B$20:B92),"")</f>
        <v>72</v>
      </c>
      <c r="B92" s="78" t="s">
        <v>98</v>
      </c>
      <c r="C92" s="158">
        <v>85.76</v>
      </c>
      <c r="D92" s="158">
        <v>3.4</v>
      </c>
      <c r="E92" s="158">
        <v>0.28000000000000003</v>
      </c>
      <c r="F92" s="158">
        <v>1.43</v>
      </c>
      <c r="G92" s="158">
        <v>0.03</v>
      </c>
      <c r="H92" s="158">
        <v>0.4</v>
      </c>
      <c r="I92" s="158">
        <v>0.04</v>
      </c>
      <c r="J92" s="158">
        <v>0.36</v>
      </c>
      <c r="K92" s="158">
        <v>0.25</v>
      </c>
      <c r="L92" s="158">
        <v>2</v>
      </c>
      <c r="M92" s="158">
        <v>0.93</v>
      </c>
      <c r="N92" s="158">
        <v>77.03</v>
      </c>
    </row>
  </sheetData>
  <mergeCells count="26">
    <mergeCell ref="C56:G56"/>
    <mergeCell ref="H56:N56"/>
    <mergeCell ref="N5:N16"/>
    <mergeCell ref="M5:M16"/>
    <mergeCell ref="C19:G19"/>
    <mergeCell ref="H19:N19"/>
    <mergeCell ref="F5:F16"/>
    <mergeCell ref="I5:J5"/>
    <mergeCell ref="I6:I16"/>
    <mergeCell ref="J6:J16"/>
    <mergeCell ref="A1:B3"/>
    <mergeCell ref="C2:G3"/>
    <mergeCell ref="H2:N3"/>
    <mergeCell ref="D5:D16"/>
    <mergeCell ref="E5:E16"/>
    <mergeCell ref="G5:G16"/>
    <mergeCell ref="H5:H16"/>
    <mergeCell ref="B4:B17"/>
    <mergeCell ref="A4:A17"/>
    <mergeCell ref="C1:G1"/>
    <mergeCell ref="C4:C17"/>
    <mergeCell ref="H1:N1"/>
    <mergeCell ref="H4:N4"/>
    <mergeCell ref="D4:G4"/>
    <mergeCell ref="L5:L16"/>
    <mergeCell ref="K5:K16"/>
  </mergeCells>
  <phoneticPr fontId="2" type="noConversion"/>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91"/>
  <sheetViews>
    <sheetView zoomScale="140" zoomScaleNormal="140" workbookViewId="0">
      <pane xSplit="2" ySplit="17" topLeftCell="C18" activePane="bottomRight" state="frozen"/>
      <selection activeCell="C19" sqref="C19:G19"/>
      <selection pane="topRight" activeCell="C19" sqref="C19:G19"/>
      <selection pane="bottomLeft" activeCell="C19" sqref="C19:G19"/>
      <selection pane="bottomRight" activeCell="C18" sqref="C18:H18"/>
    </sheetView>
  </sheetViews>
  <sheetFormatPr baseColWidth="10" defaultColWidth="11.42578125" defaultRowHeight="11.25"/>
  <cols>
    <col min="1" max="1" width="3.5703125" style="83" customWidth="1"/>
    <col min="2" max="2" width="36.5703125" style="77" customWidth="1"/>
    <col min="3" max="3" width="9.42578125" style="77" customWidth="1"/>
    <col min="4" max="8" width="8.42578125" style="77" customWidth="1"/>
    <col min="9" max="12" width="8.7109375" style="77" customWidth="1"/>
    <col min="13" max="13" width="8.28515625" style="77" customWidth="1"/>
    <col min="14" max="14" width="8.7109375" style="77" customWidth="1"/>
    <col min="15" max="23" width="11.5703125" style="90" customWidth="1"/>
    <col min="24" max="16384" width="11.42578125" style="77"/>
  </cols>
  <sheetData>
    <row r="1" spans="1:23" s="74" customFormat="1" ht="35.1" customHeight="1">
      <c r="A1" s="218" t="s">
        <v>32</v>
      </c>
      <c r="B1" s="219"/>
      <c r="C1" s="220" t="str">
        <f>"Auszahlungen und Einzahlungen der Gemeinden 
und Gemeindeverbände "&amp;Deckblatt!A7&amp;" nach Gebietskörperschaften"</f>
        <v>Auszahlungen und Einzahlungen der Gemeinden 
und Gemeindeverbände 2022 nach Gebietskörperschaften</v>
      </c>
      <c r="D1" s="220"/>
      <c r="E1" s="220"/>
      <c r="F1" s="220"/>
      <c r="G1" s="220"/>
      <c r="H1" s="221"/>
      <c r="I1" s="222" t="str">
        <f>"Auszahlungen und Einzahlungen der Gemeinden 
und Gemeindeverbände "&amp;Deckblatt!A7&amp;" nach Gebietskörperschaften"</f>
        <v>Auszahlungen und Einzahlungen der Gemeinden 
und Gemeindeverbände 2022 nach Gebietskörperschaften</v>
      </c>
      <c r="J1" s="220"/>
      <c r="K1" s="220"/>
      <c r="L1" s="220"/>
      <c r="M1" s="220"/>
      <c r="N1" s="221"/>
      <c r="O1" s="90"/>
      <c r="P1" s="90"/>
      <c r="Q1" s="90"/>
      <c r="R1" s="90"/>
      <c r="S1" s="90"/>
      <c r="T1" s="90"/>
      <c r="U1" s="90"/>
      <c r="V1" s="90"/>
      <c r="W1" s="90"/>
    </row>
    <row r="2" spans="1:23" s="74" customFormat="1" ht="15" customHeight="1">
      <c r="A2" s="218"/>
      <c r="B2" s="219"/>
      <c r="C2" s="220" t="s">
        <v>55</v>
      </c>
      <c r="D2" s="220"/>
      <c r="E2" s="220"/>
      <c r="F2" s="220"/>
      <c r="G2" s="220"/>
      <c r="H2" s="221"/>
      <c r="I2" s="222" t="s">
        <v>55</v>
      </c>
      <c r="J2" s="220"/>
      <c r="K2" s="220"/>
      <c r="L2" s="220"/>
      <c r="M2" s="220"/>
      <c r="N2" s="221"/>
      <c r="O2" s="90"/>
      <c r="P2" s="90"/>
      <c r="Q2" s="90"/>
      <c r="R2" s="90"/>
      <c r="S2" s="90"/>
      <c r="T2" s="90"/>
      <c r="U2" s="90"/>
      <c r="V2" s="90"/>
      <c r="W2" s="90"/>
    </row>
    <row r="3" spans="1:23" s="74" customFormat="1" ht="15" customHeight="1">
      <c r="A3" s="218"/>
      <c r="B3" s="219"/>
      <c r="C3" s="220"/>
      <c r="D3" s="220"/>
      <c r="E3" s="220"/>
      <c r="F3" s="220"/>
      <c r="G3" s="220"/>
      <c r="H3" s="221"/>
      <c r="I3" s="222"/>
      <c r="J3" s="220"/>
      <c r="K3" s="220"/>
      <c r="L3" s="220"/>
      <c r="M3" s="220"/>
      <c r="N3" s="221"/>
      <c r="O3" s="90"/>
      <c r="P3" s="90"/>
      <c r="Q3" s="90"/>
      <c r="R3" s="90"/>
      <c r="S3" s="90"/>
      <c r="T3" s="90"/>
      <c r="U3" s="90"/>
      <c r="V3" s="90"/>
      <c r="W3" s="90"/>
    </row>
    <row r="4" spans="1:23" s="74" customFormat="1" ht="11.45" customHeight="1">
      <c r="A4" s="212" t="s">
        <v>28</v>
      </c>
      <c r="B4" s="213" t="s">
        <v>116</v>
      </c>
      <c r="C4" s="213" t="s">
        <v>1</v>
      </c>
      <c r="D4" s="217" t="s">
        <v>33</v>
      </c>
      <c r="E4" s="217" t="s">
        <v>34</v>
      </c>
      <c r="F4" s="223" t="s">
        <v>2</v>
      </c>
      <c r="G4" s="223"/>
      <c r="H4" s="224"/>
      <c r="I4" s="225" t="s">
        <v>2</v>
      </c>
      <c r="J4" s="223"/>
      <c r="K4" s="223"/>
      <c r="L4" s="223"/>
      <c r="M4" s="223" t="s">
        <v>35</v>
      </c>
      <c r="N4" s="224" t="s">
        <v>36</v>
      </c>
      <c r="O4" s="90"/>
      <c r="P4" s="90"/>
      <c r="Q4" s="90"/>
      <c r="R4" s="90"/>
      <c r="S4" s="90"/>
      <c r="T4" s="90"/>
      <c r="U4" s="90"/>
      <c r="V4" s="90"/>
      <c r="W4" s="90"/>
    </row>
    <row r="5" spans="1:23" s="74" customFormat="1" ht="11.45" customHeight="1">
      <c r="A5" s="212"/>
      <c r="B5" s="213"/>
      <c r="C5" s="213"/>
      <c r="D5" s="217"/>
      <c r="E5" s="217"/>
      <c r="F5" s="223"/>
      <c r="G5" s="223"/>
      <c r="H5" s="224"/>
      <c r="I5" s="225"/>
      <c r="J5" s="223"/>
      <c r="K5" s="223"/>
      <c r="L5" s="223"/>
      <c r="M5" s="223"/>
      <c r="N5" s="224"/>
      <c r="O5" s="90"/>
      <c r="P5" s="90"/>
      <c r="Q5" s="90"/>
      <c r="R5" s="90"/>
      <c r="S5" s="90"/>
      <c r="T5" s="90"/>
      <c r="U5" s="90"/>
      <c r="V5" s="90"/>
      <c r="W5" s="90"/>
    </row>
    <row r="6" spans="1:23" s="74" customFormat="1" ht="11.45" customHeight="1">
      <c r="A6" s="212"/>
      <c r="B6" s="213"/>
      <c r="C6" s="213"/>
      <c r="D6" s="217"/>
      <c r="E6" s="217"/>
      <c r="F6" s="217" t="s">
        <v>3</v>
      </c>
      <c r="G6" s="217" t="s">
        <v>970</v>
      </c>
      <c r="H6" s="216" t="s">
        <v>971</v>
      </c>
      <c r="I6" s="212" t="s">
        <v>972</v>
      </c>
      <c r="J6" s="217" t="s">
        <v>973</v>
      </c>
      <c r="K6" s="217" t="s">
        <v>974</v>
      </c>
      <c r="L6" s="217" t="s">
        <v>975</v>
      </c>
      <c r="M6" s="223"/>
      <c r="N6" s="224"/>
      <c r="O6" s="90"/>
      <c r="P6" s="90"/>
      <c r="Q6" s="90"/>
      <c r="R6" s="90"/>
      <c r="S6" s="90"/>
      <c r="T6" s="90"/>
      <c r="U6" s="90"/>
      <c r="V6" s="90"/>
      <c r="W6" s="90"/>
    </row>
    <row r="7" spans="1:23" s="74" customFormat="1" ht="11.45" customHeight="1">
      <c r="A7" s="212"/>
      <c r="B7" s="213"/>
      <c r="C7" s="213"/>
      <c r="D7" s="217"/>
      <c r="E7" s="217"/>
      <c r="F7" s="217"/>
      <c r="G7" s="217"/>
      <c r="H7" s="216"/>
      <c r="I7" s="212"/>
      <c r="J7" s="217"/>
      <c r="K7" s="217"/>
      <c r="L7" s="217"/>
      <c r="M7" s="223"/>
      <c r="N7" s="224"/>
      <c r="O7" s="90"/>
      <c r="P7" s="90"/>
      <c r="Q7" s="90"/>
      <c r="R7" s="90"/>
      <c r="S7" s="90"/>
      <c r="T7" s="90"/>
      <c r="U7" s="90"/>
      <c r="V7" s="90"/>
      <c r="W7" s="90"/>
    </row>
    <row r="8" spans="1:23" s="74" customFormat="1" ht="11.45" customHeight="1">
      <c r="A8" s="212"/>
      <c r="B8" s="213"/>
      <c r="C8" s="213"/>
      <c r="D8" s="217"/>
      <c r="E8" s="217"/>
      <c r="F8" s="217"/>
      <c r="G8" s="217"/>
      <c r="H8" s="216"/>
      <c r="I8" s="212"/>
      <c r="J8" s="217"/>
      <c r="K8" s="217"/>
      <c r="L8" s="217"/>
      <c r="M8" s="223"/>
      <c r="N8" s="224"/>
      <c r="O8" s="90"/>
      <c r="P8" s="90"/>
      <c r="Q8" s="90"/>
      <c r="R8" s="90"/>
      <c r="S8" s="90"/>
      <c r="T8" s="90"/>
      <c r="U8" s="90"/>
      <c r="V8" s="90"/>
      <c r="W8" s="90"/>
    </row>
    <row r="9" spans="1:23" s="74" customFormat="1" ht="11.45" customHeight="1">
      <c r="A9" s="212"/>
      <c r="B9" s="213"/>
      <c r="C9" s="213"/>
      <c r="D9" s="217"/>
      <c r="E9" s="217"/>
      <c r="F9" s="217"/>
      <c r="G9" s="217"/>
      <c r="H9" s="216"/>
      <c r="I9" s="212"/>
      <c r="J9" s="217"/>
      <c r="K9" s="217"/>
      <c r="L9" s="217"/>
      <c r="M9" s="223"/>
      <c r="N9" s="224"/>
      <c r="O9" s="90"/>
      <c r="P9" s="90"/>
      <c r="Q9" s="90"/>
      <c r="R9" s="90"/>
      <c r="S9" s="90"/>
      <c r="T9" s="90"/>
      <c r="U9" s="90"/>
      <c r="V9" s="90"/>
      <c r="W9" s="90"/>
    </row>
    <row r="10" spans="1:23" s="74" customFormat="1" ht="11.45" customHeight="1">
      <c r="A10" s="212"/>
      <c r="B10" s="213"/>
      <c r="C10" s="213"/>
      <c r="D10" s="217"/>
      <c r="E10" s="217"/>
      <c r="F10" s="217"/>
      <c r="G10" s="217"/>
      <c r="H10" s="216"/>
      <c r="I10" s="212"/>
      <c r="J10" s="217"/>
      <c r="K10" s="217"/>
      <c r="L10" s="217"/>
      <c r="M10" s="223"/>
      <c r="N10" s="224"/>
      <c r="O10" s="90"/>
      <c r="P10" s="90"/>
      <c r="Q10" s="90"/>
      <c r="R10" s="90"/>
      <c r="S10" s="90"/>
      <c r="T10" s="90"/>
      <c r="U10" s="90"/>
      <c r="V10" s="90"/>
      <c r="W10" s="90"/>
    </row>
    <row r="11" spans="1:23" ht="11.45" customHeight="1">
      <c r="A11" s="212"/>
      <c r="B11" s="213"/>
      <c r="C11" s="213"/>
      <c r="D11" s="217"/>
      <c r="E11" s="217"/>
      <c r="F11" s="217"/>
      <c r="G11" s="217"/>
      <c r="H11" s="216"/>
      <c r="I11" s="212"/>
      <c r="J11" s="217"/>
      <c r="K11" s="217"/>
      <c r="L11" s="217"/>
      <c r="M11" s="223"/>
      <c r="N11" s="224"/>
    </row>
    <row r="12" spans="1:23" ht="11.45" customHeight="1">
      <c r="A12" s="212"/>
      <c r="B12" s="213"/>
      <c r="C12" s="213"/>
      <c r="D12" s="217"/>
      <c r="E12" s="217"/>
      <c r="F12" s="217"/>
      <c r="G12" s="217"/>
      <c r="H12" s="216"/>
      <c r="I12" s="212"/>
      <c r="J12" s="217"/>
      <c r="K12" s="217"/>
      <c r="L12" s="217"/>
      <c r="M12" s="223"/>
      <c r="N12" s="224"/>
    </row>
    <row r="13" spans="1:23" ht="11.45" customHeight="1">
      <c r="A13" s="212"/>
      <c r="B13" s="213"/>
      <c r="C13" s="213"/>
      <c r="D13" s="217"/>
      <c r="E13" s="217"/>
      <c r="F13" s="217"/>
      <c r="G13" s="217"/>
      <c r="H13" s="216"/>
      <c r="I13" s="212"/>
      <c r="J13" s="217"/>
      <c r="K13" s="217"/>
      <c r="L13" s="217"/>
      <c r="M13" s="223"/>
      <c r="N13" s="224"/>
    </row>
    <row r="14" spans="1:23" ht="11.45" customHeight="1">
      <c r="A14" s="212"/>
      <c r="B14" s="213"/>
      <c r="C14" s="213"/>
      <c r="D14" s="217"/>
      <c r="E14" s="217"/>
      <c r="F14" s="217" t="s">
        <v>0</v>
      </c>
      <c r="G14" s="217"/>
      <c r="H14" s="216"/>
      <c r="I14" s="212" t="s">
        <v>0</v>
      </c>
      <c r="J14" s="217"/>
      <c r="K14" s="217"/>
      <c r="L14" s="217"/>
      <c r="M14" s="223"/>
      <c r="N14" s="224"/>
    </row>
    <row r="15" spans="1:23" ht="11.45" customHeight="1">
      <c r="A15" s="212"/>
      <c r="B15" s="213"/>
      <c r="C15" s="213"/>
      <c r="D15" s="217"/>
      <c r="E15" s="217"/>
      <c r="F15" s="217"/>
      <c r="G15" s="217"/>
      <c r="H15" s="216"/>
      <c r="I15" s="212"/>
      <c r="J15" s="217"/>
      <c r="K15" s="217"/>
      <c r="L15" s="217"/>
      <c r="M15" s="223"/>
      <c r="N15" s="224"/>
    </row>
    <row r="16" spans="1:23" ht="11.45" customHeight="1">
      <c r="A16" s="212"/>
      <c r="B16" s="213"/>
      <c r="C16" s="213"/>
      <c r="D16" s="217"/>
      <c r="E16" s="217"/>
      <c r="F16" s="217"/>
      <c r="G16" s="217"/>
      <c r="H16" s="216"/>
      <c r="I16" s="212"/>
      <c r="J16" s="217"/>
      <c r="K16" s="217"/>
      <c r="L16" s="217"/>
      <c r="M16" s="223"/>
      <c r="N16" s="224"/>
    </row>
    <row r="17" spans="1:23" s="83" customFormat="1" ht="11.45" customHeight="1">
      <c r="A17" s="64">
        <v>1</v>
      </c>
      <c r="B17" s="65">
        <v>2</v>
      </c>
      <c r="C17" s="66">
        <v>3</v>
      </c>
      <c r="D17" s="66">
        <v>4</v>
      </c>
      <c r="E17" s="66">
        <v>5</v>
      </c>
      <c r="F17" s="66">
        <v>6</v>
      </c>
      <c r="G17" s="66">
        <v>7</v>
      </c>
      <c r="H17" s="67">
        <v>8</v>
      </c>
      <c r="I17" s="89">
        <v>9</v>
      </c>
      <c r="J17" s="66">
        <v>10</v>
      </c>
      <c r="K17" s="66">
        <v>11</v>
      </c>
      <c r="L17" s="66">
        <v>12</v>
      </c>
      <c r="M17" s="66">
        <v>13</v>
      </c>
      <c r="N17" s="67">
        <v>14</v>
      </c>
      <c r="O17" s="91"/>
      <c r="P17" s="91"/>
      <c r="Q17" s="91"/>
      <c r="R17" s="91"/>
      <c r="S17" s="91"/>
      <c r="T17" s="91"/>
      <c r="U17" s="91"/>
      <c r="V17" s="91"/>
      <c r="W17" s="91"/>
    </row>
    <row r="18" spans="1:23" s="71" customFormat="1" ht="20.100000000000001" customHeight="1">
      <c r="A18" s="88"/>
      <c r="B18" s="84"/>
      <c r="C18" s="231" t="s">
        <v>969</v>
      </c>
      <c r="D18" s="232"/>
      <c r="E18" s="232"/>
      <c r="F18" s="232"/>
      <c r="G18" s="232"/>
      <c r="H18" s="232"/>
      <c r="I18" s="232" t="s">
        <v>969</v>
      </c>
      <c r="J18" s="232"/>
      <c r="K18" s="232"/>
      <c r="L18" s="232"/>
      <c r="M18" s="232"/>
      <c r="N18" s="232"/>
      <c r="O18" s="90"/>
      <c r="P18" s="90"/>
      <c r="Q18" s="90"/>
      <c r="R18" s="90"/>
      <c r="S18" s="90"/>
      <c r="T18" s="90"/>
      <c r="U18" s="90"/>
      <c r="V18" s="90"/>
      <c r="W18" s="90"/>
    </row>
    <row r="19" spans="1:23" s="71" customFormat="1" ht="11.1" customHeight="1">
      <c r="A19" s="69">
        <f>IF(B19&lt;&gt;"",COUNTA($B$19:B19),"")</f>
        <v>1</v>
      </c>
      <c r="B19" s="78" t="s">
        <v>70</v>
      </c>
      <c r="C19" s="161">
        <v>1279541</v>
      </c>
      <c r="D19" s="161">
        <v>227636</v>
      </c>
      <c r="E19" s="161">
        <v>520183</v>
      </c>
      <c r="F19" s="161">
        <v>13482</v>
      </c>
      <c r="G19" s="161">
        <v>34442</v>
      </c>
      <c r="H19" s="161">
        <v>49844</v>
      </c>
      <c r="I19" s="161">
        <v>60899</v>
      </c>
      <c r="J19" s="161">
        <v>114928</v>
      </c>
      <c r="K19" s="161">
        <v>81651</v>
      </c>
      <c r="L19" s="161">
        <v>164937</v>
      </c>
      <c r="M19" s="161">
        <v>106470</v>
      </c>
      <c r="N19" s="161">
        <v>425252</v>
      </c>
      <c r="O19" s="90"/>
      <c r="P19" s="90"/>
      <c r="Q19" s="90"/>
      <c r="R19" s="90"/>
      <c r="S19" s="90"/>
      <c r="T19" s="90"/>
      <c r="U19" s="90"/>
      <c r="V19" s="90"/>
      <c r="W19" s="90"/>
    </row>
    <row r="20" spans="1:23" s="71" customFormat="1" ht="11.1" customHeight="1">
      <c r="A20" s="69">
        <f>IF(B20&lt;&gt;"",COUNTA($B$19:B20),"")</f>
        <v>2</v>
      </c>
      <c r="B20" s="78" t="s">
        <v>71</v>
      </c>
      <c r="C20" s="161">
        <v>825464</v>
      </c>
      <c r="D20" s="161">
        <v>101961</v>
      </c>
      <c r="E20" s="161">
        <v>398144</v>
      </c>
      <c r="F20" s="161">
        <v>21494</v>
      </c>
      <c r="G20" s="161">
        <v>48403</v>
      </c>
      <c r="H20" s="161">
        <v>70715</v>
      </c>
      <c r="I20" s="161">
        <v>49938</v>
      </c>
      <c r="J20" s="161">
        <v>72252</v>
      </c>
      <c r="K20" s="161">
        <v>50410</v>
      </c>
      <c r="L20" s="161">
        <v>84933</v>
      </c>
      <c r="M20" s="161">
        <v>27156</v>
      </c>
      <c r="N20" s="161">
        <v>298203</v>
      </c>
      <c r="O20" s="90"/>
      <c r="P20" s="90"/>
      <c r="Q20" s="90"/>
      <c r="R20" s="90"/>
      <c r="S20" s="90"/>
      <c r="T20" s="90"/>
      <c r="U20" s="90"/>
      <c r="V20" s="90"/>
      <c r="W20" s="90"/>
    </row>
    <row r="21" spans="1:23" s="71" customFormat="1" ht="21.6" customHeight="1">
      <c r="A21" s="69">
        <f>IF(B21&lt;&gt;"",COUNTA($B$19:B21),"")</f>
        <v>3</v>
      </c>
      <c r="B21" s="79" t="s">
        <v>628</v>
      </c>
      <c r="C21" s="161">
        <v>1465151</v>
      </c>
      <c r="D21" s="161">
        <v>337141</v>
      </c>
      <c r="E21" s="161" t="s">
        <v>8</v>
      </c>
      <c r="F21" s="161" t="s">
        <v>8</v>
      </c>
      <c r="G21" s="161" t="s">
        <v>8</v>
      </c>
      <c r="H21" s="161" t="s">
        <v>8</v>
      </c>
      <c r="I21" s="161" t="s">
        <v>8</v>
      </c>
      <c r="J21" s="161" t="s">
        <v>8</v>
      </c>
      <c r="K21" s="161" t="s">
        <v>8</v>
      </c>
      <c r="L21" s="161" t="s">
        <v>8</v>
      </c>
      <c r="M21" s="161" t="s">
        <v>8</v>
      </c>
      <c r="N21" s="161">
        <v>1128011</v>
      </c>
      <c r="O21" s="90"/>
      <c r="P21" s="90"/>
      <c r="Q21" s="90"/>
      <c r="R21" s="90"/>
      <c r="S21" s="90"/>
      <c r="T21" s="90"/>
      <c r="U21" s="90"/>
      <c r="V21" s="90"/>
      <c r="W21" s="90"/>
    </row>
    <row r="22" spans="1:23" s="71" customFormat="1" ht="11.1" customHeight="1">
      <c r="A22" s="69">
        <f>IF(B22&lt;&gt;"",COUNTA($B$19:B22),"")</f>
        <v>4</v>
      </c>
      <c r="B22" s="78" t="s">
        <v>72</v>
      </c>
      <c r="C22" s="161">
        <v>17127</v>
      </c>
      <c r="D22" s="161">
        <v>2266</v>
      </c>
      <c r="E22" s="161">
        <v>9307</v>
      </c>
      <c r="F22" s="161">
        <v>401</v>
      </c>
      <c r="G22" s="161">
        <v>995</v>
      </c>
      <c r="H22" s="161">
        <v>1160</v>
      </c>
      <c r="I22" s="161">
        <v>698</v>
      </c>
      <c r="J22" s="161">
        <v>1325</v>
      </c>
      <c r="K22" s="161">
        <v>621</v>
      </c>
      <c r="L22" s="161">
        <v>4107</v>
      </c>
      <c r="M22" s="161">
        <v>155</v>
      </c>
      <c r="N22" s="161">
        <v>5400</v>
      </c>
      <c r="O22" s="90"/>
      <c r="P22" s="90"/>
      <c r="Q22" s="90"/>
      <c r="R22" s="90"/>
      <c r="S22" s="90"/>
      <c r="T22" s="90"/>
      <c r="U22" s="90"/>
      <c r="V22" s="90"/>
      <c r="W22" s="90"/>
    </row>
    <row r="23" spans="1:23" s="71" customFormat="1" ht="11.1" customHeight="1">
      <c r="A23" s="69">
        <f>IF(B23&lt;&gt;"",COUNTA($B$19:B23),"")</f>
        <v>5</v>
      </c>
      <c r="B23" s="78" t="s">
        <v>73</v>
      </c>
      <c r="C23" s="161">
        <v>2802321</v>
      </c>
      <c r="D23" s="161">
        <v>423077</v>
      </c>
      <c r="E23" s="161">
        <v>1333321</v>
      </c>
      <c r="F23" s="161">
        <v>83712</v>
      </c>
      <c r="G23" s="161">
        <v>194017</v>
      </c>
      <c r="H23" s="161">
        <v>252014</v>
      </c>
      <c r="I23" s="161">
        <v>148527</v>
      </c>
      <c r="J23" s="161">
        <v>216719</v>
      </c>
      <c r="K23" s="161">
        <v>120341</v>
      </c>
      <c r="L23" s="161">
        <v>317991</v>
      </c>
      <c r="M23" s="161">
        <v>96030</v>
      </c>
      <c r="N23" s="161">
        <v>949893</v>
      </c>
      <c r="O23" s="90"/>
      <c r="P23" s="90"/>
      <c r="Q23" s="90"/>
      <c r="R23" s="90"/>
      <c r="S23" s="90"/>
      <c r="T23" s="90"/>
      <c r="U23" s="90"/>
      <c r="V23" s="90"/>
      <c r="W23" s="90"/>
    </row>
    <row r="24" spans="1:23" s="71" customFormat="1" ht="11.1" customHeight="1">
      <c r="A24" s="69">
        <f>IF(B24&lt;&gt;"",COUNTA($B$19:B24),"")</f>
        <v>6</v>
      </c>
      <c r="B24" s="78" t="s">
        <v>74</v>
      </c>
      <c r="C24" s="161">
        <v>1284934</v>
      </c>
      <c r="D24" s="161">
        <v>13566</v>
      </c>
      <c r="E24" s="161">
        <v>211614</v>
      </c>
      <c r="F24" s="161">
        <v>3899</v>
      </c>
      <c r="G24" s="161">
        <v>16384</v>
      </c>
      <c r="H24" s="161">
        <v>30699</v>
      </c>
      <c r="I24" s="161">
        <v>36369</v>
      </c>
      <c r="J24" s="161">
        <v>68152</v>
      </c>
      <c r="K24" s="161">
        <v>37696</v>
      </c>
      <c r="L24" s="161">
        <v>18415</v>
      </c>
      <c r="M24" s="161">
        <v>190794</v>
      </c>
      <c r="N24" s="161">
        <v>868960</v>
      </c>
      <c r="O24" s="90"/>
      <c r="P24" s="90"/>
      <c r="Q24" s="90"/>
      <c r="R24" s="90"/>
      <c r="S24" s="90"/>
      <c r="T24" s="90"/>
      <c r="U24" s="90"/>
      <c r="V24" s="90"/>
      <c r="W24" s="90"/>
    </row>
    <row r="25" spans="1:23" s="71" customFormat="1" ht="19.149999999999999" customHeight="1">
      <c r="A25" s="70">
        <f>IF(B25&lt;&gt;"",COUNTA($B$19:B25),"")</f>
        <v>7</v>
      </c>
      <c r="B25" s="80" t="s">
        <v>75</v>
      </c>
      <c r="C25" s="162">
        <v>5104670</v>
      </c>
      <c r="D25" s="162">
        <v>1078514</v>
      </c>
      <c r="E25" s="162">
        <v>2049341</v>
      </c>
      <c r="F25" s="162">
        <v>115190</v>
      </c>
      <c r="G25" s="162">
        <v>261472</v>
      </c>
      <c r="H25" s="162">
        <v>343034</v>
      </c>
      <c r="I25" s="162">
        <v>223692</v>
      </c>
      <c r="J25" s="162">
        <v>337072</v>
      </c>
      <c r="K25" s="162">
        <v>215327</v>
      </c>
      <c r="L25" s="162">
        <v>553554</v>
      </c>
      <c r="M25" s="162">
        <v>39018</v>
      </c>
      <c r="N25" s="162">
        <v>1937797</v>
      </c>
      <c r="O25" s="90"/>
      <c r="P25" s="90"/>
      <c r="Q25" s="90"/>
      <c r="R25" s="90"/>
      <c r="S25" s="90"/>
      <c r="T25" s="90"/>
      <c r="U25" s="90"/>
      <c r="V25" s="90"/>
      <c r="W25" s="90"/>
    </row>
    <row r="26" spans="1:23" s="71" customFormat="1" ht="21.6" customHeight="1">
      <c r="A26" s="69">
        <f>IF(B26&lt;&gt;"",COUNTA($B$19:B26),"")</f>
        <v>8</v>
      </c>
      <c r="B26" s="79" t="s">
        <v>76</v>
      </c>
      <c r="C26" s="161">
        <v>1102437</v>
      </c>
      <c r="D26" s="161">
        <v>131623</v>
      </c>
      <c r="E26" s="161">
        <v>566636</v>
      </c>
      <c r="F26" s="161">
        <v>33554</v>
      </c>
      <c r="G26" s="161">
        <v>64072</v>
      </c>
      <c r="H26" s="161">
        <v>91968</v>
      </c>
      <c r="I26" s="161">
        <v>56056</v>
      </c>
      <c r="J26" s="161">
        <v>115753</v>
      </c>
      <c r="K26" s="161">
        <v>99693</v>
      </c>
      <c r="L26" s="161">
        <v>105540</v>
      </c>
      <c r="M26" s="161">
        <v>25826</v>
      </c>
      <c r="N26" s="161">
        <v>378352</v>
      </c>
      <c r="O26" s="90"/>
      <c r="P26" s="90"/>
      <c r="Q26" s="90"/>
      <c r="R26" s="90"/>
      <c r="S26" s="90"/>
      <c r="T26" s="90"/>
      <c r="U26" s="90"/>
      <c r="V26" s="90"/>
      <c r="W26" s="90"/>
    </row>
    <row r="27" spans="1:23" s="71" customFormat="1" ht="11.1" customHeight="1">
      <c r="A27" s="69">
        <f>IF(B27&lt;&gt;"",COUNTA($B$19:B27),"")</f>
        <v>9</v>
      </c>
      <c r="B27" s="78" t="s">
        <v>77</v>
      </c>
      <c r="C27" s="161">
        <v>584942</v>
      </c>
      <c r="D27" s="161">
        <v>78524</v>
      </c>
      <c r="E27" s="161">
        <v>389087</v>
      </c>
      <c r="F27" s="161">
        <v>19088</v>
      </c>
      <c r="G27" s="161">
        <v>41221</v>
      </c>
      <c r="H27" s="161">
        <v>63894</v>
      </c>
      <c r="I27" s="161">
        <v>41872</v>
      </c>
      <c r="J27" s="161">
        <v>73479</v>
      </c>
      <c r="K27" s="161">
        <v>80216</v>
      </c>
      <c r="L27" s="161">
        <v>69317</v>
      </c>
      <c r="M27" s="161">
        <v>21270</v>
      </c>
      <c r="N27" s="161">
        <v>96061</v>
      </c>
      <c r="O27" s="90"/>
      <c r="P27" s="90"/>
      <c r="Q27" s="90"/>
      <c r="R27" s="90"/>
      <c r="S27" s="90"/>
      <c r="T27" s="90"/>
      <c r="U27" s="90"/>
      <c r="V27" s="90"/>
      <c r="W27" s="90"/>
    </row>
    <row r="28" spans="1:23" s="71" customFormat="1" ht="11.1" customHeight="1">
      <c r="A28" s="69">
        <f>IF(B28&lt;&gt;"",COUNTA($B$19:B28),"")</f>
        <v>10</v>
      </c>
      <c r="B28" s="78" t="s">
        <v>78</v>
      </c>
      <c r="C28" s="161">
        <v>244</v>
      </c>
      <c r="D28" s="161" t="s">
        <v>8</v>
      </c>
      <c r="E28" s="161">
        <v>67</v>
      </c>
      <c r="F28" s="161">
        <v>6</v>
      </c>
      <c r="G28" s="161">
        <v>15</v>
      </c>
      <c r="H28" s="161" t="s">
        <v>8</v>
      </c>
      <c r="I28" s="161">
        <v>46</v>
      </c>
      <c r="J28" s="161" t="s">
        <v>8</v>
      </c>
      <c r="K28" s="161" t="s">
        <v>8</v>
      </c>
      <c r="L28" s="161" t="s">
        <v>8</v>
      </c>
      <c r="M28" s="161">
        <v>177</v>
      </c>
      <c r="N28" s="161" t="s">
        <v>8</v>
      </c>
      <c r="O28" s="90"/>
      <c r="P28" s="90"/>
      <c r="Q28" s="90"/>
      <c r="R28" s="90"/>
      <c r="S28" s="90"/>
      <c r="T28" s="90"/>
      <c r="U28" s="90"/>
      <c r="V28" s="90"/>
      <c r="W28" s="90"/>
    </row>
    <row r="29" spans="1:23" s="71" customFormat="1" ht="11.1" customHeight="1">
      <c r="A29" s="69">
        <f>IF(B29&lt;&gt;"",COUNTA($B$19:B29),"")</f>
        <v>11</v>
      </c>
      <c r="B29" s="78" t="s">
        <v>79</v>
      </c>
      <c r="C29" s="161">
        <v>135800</v>
      </c>
      <c r="D29" s="161">
        <v>37608</v>
      </c>
      <c r="E29" s="161">
        <v>27562</v>
      </c>
      <c r="F29" s="161">
        <v>1468</v>
      </c>
      <c r="G29" s="161">
        <v>5069</v>
      </c>
      <c r="H29" s="161">
        <v>3247</v>
      </c>
      <c r="I29" s="161">
        <v>4280</v>
      </c>
      <c r="J29" s="161">
        <v>2252</v>
      </c>
      <c r="K29" s="161">
        <v>1766</v>
      </c>
      <c r="L29" s="161">
        <v>9482</v>
      </c>
      <c r="M29" s="161">
        <v>37</v>
      </c>
      <c r="N29" s="161">
        <v>70592</v>
      </c>
      <c r="O29" s="90"/>
      <c r="P29" s="90"/>
      <c r="Q29" s="90"/>
      <c r="R29" s="90"/>
      <c r="S29" s="90"/>
      <c r="T29" s="90"/>
      <c r="U29" s="90"/>
      <c r="V29" s="90"/>
      <c r="W29" s="90"/>
    </row>
    <row r="30" spans="1:23" s="71" customFormat="1" ht="11.1" customHeight="1">
      <c r="A30" s="69">
        <f>IF(B30&lt;&gt;"",COUNTA($B$19:B30),"")</f>
        <v>12</v>
      </c>
      <c r="B30" s="78" t="s">
        <v>74</v>
      </c>
      <c r="C30" s="161">
        <v>12236</v>
      </c>
      <c r="D30" s="161" t="s">
        <v>8</v>
      </c>
      <c r="E30" s="161">
        <v>9831</v>
      </c>
      <c r="F30" s="161">
        <v>1070</v>
      </c>
      <c r="G30" s="161">
        <v>3656</v>
      </c>
      <c r="H30" s="161">
        <v>2043</v>
      </c>
      <c r="I30" s="161">
        <v>1643</v>
      </c>
      <c r="J30" s="161">
        <v>772</v>
      </c>
      <c r="K30" s="161">
        <v>367</v>
      </c>
      <c r="L30" s="161">
        <v>279</v>
      </c>
      <c r="M30" s="161">
        <v>1053</v>
      </c>
      <c r="N30" s="161">
        <v>1352</v>
      </c>
      <c r="O30" s="90"/>
      <c r="P30" s="90"/>
      <c r="Q30" s="90"/>
      <c r="R30" s="90"/>
      <c r="S30" s="90"/>
      <c r="T30" s="90"/>
      <c r="U30" s="90"/>
      <c r="V30" s="90"/>
      <c r="W30" s="90"/>
    </row>
    <row r="31" spans="1:23" s="71" customFormat="1" ht="19.149999999999999" customHeight="1">
      <c r="A31" s="70">
        <f>IF(B31&lt;&gt;"",COUNTA($B$19:B31),"")</f>
        <v>13</v>
      </c>
      <c r="B31" s="80" t="s">
        <v>80</v>
      </c>
      <c r="C31" s="162">
        <v>1226244</v>
      </c>
      <c r="D31" s="162">
        <v>169232</v>
      </c>
      <c r="E31" s="162">
        <v>584434</v>
      </c>
      <c r="F31" s="162">
        <v>33958</v>
      </c>
      <c r="G31" s="162">
        <v>65499</v>
      </c>
      <c r="H31" s="162">
        <v>93172</v>
      </c>
      <c r="I31" s="162">
        <v>58739</v>
      </c>
      <c r="J31" s="162">
        <v>117232</v>
      </c>
      <c r="K31" s="162">
        <v>101092</v>
      </c>
      <c r="L31" s="162">
        <v>114743</v>
      </c>
      <c r="M31" s="162">
        <v>24987</v>
      </c>
      <c r="N31" s="162">
        <v>447592</v>
      </c>
      <c r="O31" s="90"/>
      <c r="P31" s="90"/>
      <c r="Q31" s="90"/>
      <c r="R31" s="90"/>
      <c r="S31" s="90"/>
      <c r="T31" s="90"/>
      <c r="U31" s="90"/>
      <c r="V31" s="90"/>
      <c r="W31" s="90"/>
    </row>
    <row r="32" spans="1:23" s="71" customFormat="1" ht="19.149999999999999" customHeight="1">
      <c r="A32" s="70">
        <f>IF(B32&lt;&gt;"",COUNTA($B$19:B32),"")</f>
        <v>14</v>
      </c>
      <c r="B32" s="80" t="s">
        <v>81</v>
      </c>
      <c r="C32" s="162">
        <v>6330914</v>
      </c>
      <c r="D32" s="162">
        <v>1247745</v>
      </c>
      <c r="E32" s="162">
        <v>2633775</v>
      </c>
      <c r="F32" s="162">
        <v>149148</v>
      </c>
      <c r="G32" s="162">
        <v>326971</v>
      </c>
      <c r="H32" s="162">
        <v>436206</v>
      </c>
      <c r="I32" s="162">
        <v>282431</v>
      </c>
      <c r="J32" s="162">
        <v>454304</v>
      </c>
      <c r="K32" s="162">
        <v>316420</v>
      </c>
      <c r="L32" s="162">
        <v>668296</v>
      </c>
      <c r="M32" s="162">
        <v>64005</v>
      </c>
      <c r="N32" s="162">
        <v>2385389</v>
      </c>
      <c r="O32" s="90"/>
      <c r="P32" s="90"/>
      <c r="Q32" s="90"/>
      <c r="R32" s="90"/>
      <c r="S32" s="90"/>
      <c r="T32" s="90"/>
      <c r="U32" s="90"/>
      <c r="V32" s="90"/>
      <c r="W32" s="90"/>
    </row>
    <row r="33" spans="1:23" s="71" customFormat="1" ht="11.1" customHeight="1">
      <c r="A33" s="69">
        <f>IF(B33&lt;&gt;"",COUNTA($B$19:B33),"")</f>
        <v>15</v>
      </c>
      <c r="B33" s="78" t="s">
        <v>82</v>
      </c>
      <c r="C33" s="161">
        <v>1584194</v>
      </c>
      <c r="D33" s="161">
        <v>365069</v>
      </c>
      <c r="E33" s="161">
        <v>1219125</v>
      </c>
      <c r="F33" s="161">
        <v>63284</v>
      </c>
      <c r="G33" s="161">
        <v>160306</v>
      </c>
      <c r="H33" s="161">
        <v>218990</v>
      </c>
      <c r="I33" s="161">
        <v>146596</v>
      </c>
      <c r="J33" s="161">
        <v>211085</v>
      </c>
      <c r="K33" s="161">
        <v>120361</v>
      </c>
      <c r="L33" s="161">
        <v>298503</v>
      </c>
      <c r="M33" s="161" t="s">
        <v>8</v>
      </c>
      <c r="N33" s="161" t="s">
        <v>8</v>
      </c>
      <c r="O33" s="90"/>
      <c r="P33" s="90"/>
      <c r="Q33" s="90"/>
      <c r="R33" s="90"/>
      <c r="S33" s="90"/>
      <c r="T33" s="90"/>
      <c r="U33" s="90"/>
      <c r="V33" s="90"/>
      <c r="W33" s="90"/>
    </row>
    <row r="34" spans="1:23" s="71" customFormat="1" ht="11.1" customHeight="1">
      <c r="A34" s="69">
        <f>IF(B34&lt;&gt;"",COUNTA($B$19:B34),"")</f>
        <v>16</v>
      </c>
      <c r="B34" s="78" t="s">
        <v>83</v>
      </c>
      <c r="C34" s="161">
        <v>537008</v>
      </c>
      <c r="D34" s="161">
        <v>113197</v>
      </c>
      <c r="E34" s="161">
        <v>423811</v>
      </c>
      <c r="F34" s="161">
        <v>24475</v>
      </c>
      <c r="G34" s="161">
        <v>56506</v>
      </c>
      <c r="H34" s="161">
        <v>87772</v>
      </c>
      <c r="I34" s="161">
        <v>52463</v>
      </c>
      <c r="J34" s="161">
        <v>67078</v>
      </c>
      <c r="K34" s="161">
        <v>41107</v>
      </c>
      <c r="L34" s="161">
        <v>94410</v>
      </c>
      <c r="M34" s="161" t="s">
        <v>8</v>
      </c>
      <c r="N34" s="161" t="s">
        <v>8</v>
      </c>
      <c r="O34" s="90"/>
      <c r="P34" s="90"/>
      <c r="Q34" s="90"/>
      <c r="R34" s="90"/>
      <c r="S34" s="90"/>
      <c r="T34" s="90"/>
      <c r="U34" s="90"/>
      <c r="V34" s="90"/>
      <c r="W34" s="90"/>
    </row>
    <row r="35" spans="1:23" s="71" customFormat="1" ht="11.1" customHeight="1">
      <c r="A35" s="69">
        <f>IF(B35&lt;&gt;"",COUNTA($B$19:B35),"")</f>
        <v>17</v>
      </c>
      <c r="B35" s="78" t="s">
        <v>99</v>
      </c>
      <c r="C35" s="161">
        <v>694422</v>
      </c>
      <c r="D35" s="161">
        <v>174638</v>
      </c>
      <c r="E35" s="161">
        <v>519783</v>
      </c>
      <c r="F35" s="161">
        <v>23734</v>
      </c>
      <c r="G35" s="161">
        <v>67849</v>
      </c>
      <c r="H35" s="161">
        <v>81508</v>
      </c>
      <c r="I35" s="161">
        <v>62891</v>
      </c>
      <c r="J35" s="161">
        <v>95535</v>
      </c>
      <c r="K35" s="161">
        <v>52189</v>
      </c>
      <c r="L35" s="161">
        <v>136078</v>
      </c>
      <c r="M35" s="161" t="s">
        <v>8</v>
      </c>
      <c r="N35" s="161" t="s">
        <v>8</v>
      </c>
      <c r="O35" s="90"/>
      <c r="P35" s="90"/>
      <c r="Q35" s="90"/>
      <c r="R35" s="90"/>
      <c r="S35" s="90"/>
      <c r="T35" s="90"/>
      <c r="U35" s="90"/>
      <c r="V35" s="90"/>
      <c r="W35" s="90"/>
    </row>
    <row r="36" spans="1:23" s="71" customFormat="1" ht="11.1" customHeight="1">
      <c r="A36" s="69">
        <f>IF(B36&lt;&gt;"",COUNTA($B$19:B36),"")</f>
        <v>18</v>
      </c>
      <c r="B36" s="78" t="s">
        <v>100</v>
      </c>
      <c r="C36" s="161">
        <v>209662</v>
      </c>
      <c r="D36" s="161">
        <v>39863</v>
      </c>
      <c r="E36" s="161">
        <v>169799</v>
      </c>
      <c r="F36" s="161">
        <v>11480</v>
      </c>
      <c r="G36" s="161">
        <v>24750</v>
      </c>
      <c r="H36" s="161">
        <v>32294</v>
      </c>
      <c r="I36" s="161">
        <v>20181</v>
      </c>
      <c r="J36" s="161">
        <v>28711</v>
      </c>
      <c r="K36" s="161">
        <v>15506</v>
      </c>
      <c r="L36" s="161">
        <v>36878</v>
      </c>
      <c r="M36" s="161" t="s">
        <v>8</v>
      </c>
      <c r="N36" s="161" t="s">
        <v>8</v>
      </c>
      <c r="O36" s="90"/>
      <c r="P36" s="90"/>
      <c r="Q36" s="90"/>
      <c r="R36" s="90"/>
      <c r="S36" s="90"/>
      <c r="T36" s="90"/>
      <c r="U36" s="90"/>
      <c r="V36" s="90"/>
      <c r="W36" s="90"/>
    </row>
    <row r="37" spans="1:23" s="71" customFormat="1" ht="11.1" customHeight="1">
      <c r="A37" s="69">
        <f>IF(B37&lt;&gt;"",COUNTA($B$19:B37),"")</f>
        <v>19</v>
      </c>
      <c r="B37" s="78" t="s">
        <v>27</v>
      </c>
      <c r="C37" s="161">
        <v>976412</v>
      </c>
      <c r="D37" s="161">
        <v>190261</v>
      </c>
      <c r="E37" s="161">
        <v>488928</v>
      </c>
      <c r="F37" s="161">
        <v>33781</v>
      </c>
      <c r="G37" s="161">
        <v>64019</v>
      </c>
      <c r="H37" s="161">
        <v>81395</v>
      </c>
      <c r="I37" s="161">
        <v>49529</v>
      </c>
      <c r="J37" s="161">
        <v>57760</v>
      </c>
      <c r="K37" s="161">
        <v>63713</v>
      </c>
      <c r="L37" s="161">
        <v>138730</v>
      </c>
      <c r="M37" s="161" t="s">
        <v>8</v>
      </c>
      <c r="N37" s="161">
        <v>297223</v>
      </c>
      <c r="O37" s="90"/>
      <c r="P37" s="90"/>
      <c r="Q37" s="90"/>
      <c r="R37" s="90"/>
      <c r="S37" s="90"/>
      <c r="T37" s="90"/>
      <c r="U37" s="90"/>
      <c r="V37" s="90"/>
      <c r="W37" s="90"/>
    </row>
    <row r="38" spans="1:23" s="71" customFormat="1" ht="21.6" customHeight="1">
      <c r="A38" s="69">
        <f>IF(B38&lt;&gt;"",COUNTA($B$19:B38),"")</f>
        <v>20</v>
      </c>
      <c r="B38" s="79" t="s">
        <v>84</v>
      </c>
      <c r="C38" s="161">
        <v>404502</v>
      </c>
      <c r="D38" s="161">
        <v>75433</v>
      </c>
      <c r="E38" s="161">
        <v>56488</v>
      </c>
      <c r="F38" s="161">
        <v>4236</v>
      </c>
      <c r="G38" s="161">
        <v>5244</v>
      </c>
      <c r="H38" s="161">
        <v>4787</v>
      </c>
      <c r="I38" s="161">
        <v>7994</v>
      </c>
      <c r="J38" s="161">
        <v>6849</v>
      </c>
      <c r="K38" s="161">
        <v>4892</v>
      </c>
      <c r="L38" s="161">
        <v>22486</v>
      </c>
      <c r="M38" s="161">
        <v>36828</v>
      </c>
      <c r="N38" s="161">
        <v>235753</v>
      </c>
      <c r="O38" s="90"/>
      <c r="P38" s="90"/>
      <c r="Q38" s="90"/>
      <c r="R38" s="90"/>
      <c r="S38" s="90"/>
      <c r="T38" s="90"/>
      <c r="U38" s="90"/>
      <c r="V38" s="90"/>
      <c r="W38" s="90"/>
    </row>
    <row r="39" spans="1:23" s="71" customFormat="1" ht="21.6" customHeight="1">
      <c r="A39" s="69">
        <f>IF(B39&lt;&gt;"",COUNTA($B$19:B39),"")</f>
        <v>21</v>
      </c>
      <c r="B39" s="79" t="s">
        <v>85</v>
      </c>
      <c r="C39" s="161">
        <v>1080909</v>
      </c>
      <c r="D39" s="161">
        <v>205385</v>
      </c>
      <c r="E39" s="161">
        <v>42498</v>
      </c>
      <c r="F39" s="161">
        <v>850</v>
      </c>
      <c r="G39" s="161">
        <v>2135</v>
      </c>
      <c r="H39" s="161">
        <v>6668</v>
      </c>
      <c r="I39" s="161">
        <v>3379</v>
      </c>
      <c r="J39" s="161">
        <v>2530</v>
      </c>
      <c r="K39" s="161">
        <v>4741</v>
      </c>
      <c r="L39" s="161">
        <v>22194</v>
      </c>
      <c r="M39" s="161">
        <v>1089</v>
      </c>
      <c r="N39" s="161">
        <v>831938</v>
      </c>
      <c r="O39" s="90"/>
      <c r="P39" s="90"/>
      <c r="Q39" s="90"/>
      <c r="R39" s="90"/>
      <c r="S39" s="90"/>
      <c r="T39" s="90"/>
      <c r="U39" s="90"/>
      <c r="V39" s="90"/>
      <c r="W39" s="90"/>
    </row>
    <row r="40" spans="1:23" s="71" customFormat="1" ht="21.6" customHeight="1">
      <c r="A40" s="69">
        <f>IF(B40&lt;&gt;"",COUNTA($B$19:B40),"")</f>
        <v>22</v>
      </c>
      <c r="B40" s="79" t="s">
        <v>86</v>
      </c>
      <c r="C40" s="161">
        <v>273279</v>
      </c>
      <c r="D40" s="161">
        <v>53985</v>
      </c>
      <c r="E40" s="161">
        <v>4770</v>
      </c>
      <c r="F40" s="161">
        <v>437</v>
      </c>
      <c r="G40" s="161">
        <v>553</v>
      </c>
      <c r="H40" s="161">
        <v>753</v>
      </c>
      <c r="I40" s="161">
        <v>190</v>
      </c>
      <c r="J40" s="161">
        <v>516</v>
      </c>
      <c r="K40" s="161">
        <v>965</v>
      </c>
      <c r="L40" s="161">
        <v>1356</v>
      </c>
      <c r="M40" s="161">
        <v>448</v>
      </c>
      <c r="N40" s="161">
        <v>214076</v>
      </c>
      <c r="O40" s="90"/>
      <c r="P40" s="90"/>
      <c r="Q40" s="90"/>
      <c r="R40" s="90"/>
      <c r="S40" s="90"/>
      <c r="T40" s="90"/>
      <c r="U40" s="90"/>
      <c r="V40" s="90"/>
      <c r="W40" s="90"/>
    </row>
    <row r="41" spans="1:23" s="71" customFormat="1" ht="11.1" customHeight="1">
      <c r="A41" s="69">
        <f>IF(B41&lt;&gt;"",COUNTA($B$19:B41),"")</f>
        <v>23</v>
      </c>
      <c r="B41" s="78" t="s">
        <v>87</v>
      </c>
      <c r="C41" s="161">
        <v>292712</v>
      </c>
      <c r="D41" s="161">
        <v>67895</v>
      </c>
      <c r="E41" s="161">
        <v>117872</v>
      </c>
      <c r="F41" s="161">
        <v>7655</v>
      </c>
      <c r="G41" s="161">
        <v>14379</v>
      </c>
      <c r="H41" s="161">
        <v>16130</v>
      </c>
      <c r="I41" s="161">
        <v>12443</v>
      </c>
      <c r="J41" s="161">
        <v>20862</v>
      </c>
      <c r="K41" s="161">
        <v>10469</v>
      </c>
      <c r="L41" s="161">
        <v>35934</v>
      </c>
      <c r="M41" s="161">
        <v>6217</v>
      </c>
      <c r="N41" s="161">
        <v>100728</v>
      </c>
      <c r="O41" s="90"/>
      <c r="P41" s="90"/>
      <c r="Q41" s="90"/>
      <c r="R41" s="90"/>
      <c r="S41" s="90"/>
      <c r="T41" s="90"/>
      <c r="U41" s="90"/>
      <c r="V41" s="90"/>
      <c r="W41" s="90"/>
    </row>
    <row r="42" spans="1:23" s="71" customFormat="1" ht="11.1" customHeight="1">
      <c r="A42" s="69">
        <f>IF(B42&lt;&gt;"",COUNTA($B$19:B42),"")</f>
        <v>24</v>
      </c>
      <c r="B42" s="78" t="s">
        <v>88</v>
      </c>
      <c r="C42" s="161">
        <v>2198852</v>
      </c>
      <c r="D42" s="161">
        <v>205676</v>
      </c>
      <c r="E42" s="161">
        <v>503060</v>
      </c>
      <c r="F42" s="161">
        <v>23854</v>
      </c>
      <c r="G42" s="161">
        <v>61345</v>
      </c>
      <c r="H42" s="161">
        <v>86364</v>
      </c>
      <c r="I42" s="161">
        <v>63895</v>
      </c>
      <c r="J42" s="161">
        <v>106986</v>
      </c>
      <c r="K42" s="161">
        <v>62657</v>
      </c>
      <c r="L42" s="161">
        <v>97959</v>
      </c>
      <c r="M42" s="161">
        <v>199166</v>
      </c>
      <c r="N42" s="161">
        <v>1290949</v>
      </c>
      <c r="O42" s="90"/>
      <c r="P42" s="90"/>
      <c r="Q42" s="90"/>
      <c r="R42" s="90"/>
      <c r="S42" s="90"/>
      <c r="T42" s="90"/>
      <c r="U42" s="90"/>
      <c r="V42" s="90"/>
      <c r="W42" s="90"/>
    </row>
    <row r="43" spans="1:23" s="71" customFormat="1" ht="11.1" customHeight="1">
      <c r="A43" s="69">
        <f>IF(B43&lt;&gt;"",COUNTA($B$19:B43),"")</f>
        <v>25</v>
      </c>
      <c r="B43" s="78" t="s">
        <v>74</v>
      </c>
      <c r="C43" s="161">
        <v>1284934</v>
      </c>
      <c r="D43" s="161">
        <v>13566</v>
      </c>
      <c r="E43" s="161">
        <v>211614</v>
      </c>
      <c r="F43" s="161">
        <v>3899</v>
      </c>
      <c r="G43" s="161">
        <v>16384</v>
      </c>
      <c r="H43" s="161">
        <v>30699</v>
      </c>
      <c r="I43" s="161">
        <v>36369</v>
      </c>
      <c r="J43" s="161">
        <v>68152</v>
      </c>
      <c r="K43" s="161">
        <v>37696</v>
      </c>
      <c r="L43" s="161">
        <v>18415</v>
      </c>
      <c r="M43" s="161">
        <v>190794</v>
      </c>
      <c r="N43" s="161">
        <v>868960</v>
      </c>
      <c r="O43" s="90"/>
      <c r="P43" s="90"/>
      <c r="Q43" s="90"/>
      <c r="R43" s="90"/>
      <c r="S43" s="90"/>
      <c r="T43" s="90"/>
      <c r="U43" s="90"/>
      <c r="V43" s="90"/>
      <c r="W43" s="90"/>
    </row>
    <row r="44" spans="1:23" s="71" customFormat="1" ht="19.149999999999999" customHeight="1">
      <c r="A44" s="70">
        <f>IF(B44&lt;&gt;"",COUNTA($B$19:B44),"")</f>
        <v>26</v>
      </c>
      <c r="B44" s="80" t="s">
        <v>89</v>
      </c>
      <c r="C44" s="162">
        <v>5525925</v>
      </c>
      <c r="D44" s="162">
        <v>1150137</v>
      </c>
      <c r="E44" s="162">
        <v>2221128</v>
      </c>
      <c r="F44" s="162">
        <v>130199</v>
      </c>
      <c r="G44" s="162">
        <v>291598</v>
      </c>
      <c r="H44" s="162">
        <v>384388</v>
      </c>
      <c r="I44" s="162">
        <v>247658</v>
      </c>
      <c r="J44" s="162">
        <v>338436</v>
      </c>
      <c r="K44" s="162">
        <v>230101</v>
      </c>
      <c r="L44" s="162">
        <v>598748</v>
      </c>
      <c r="M44" s="162">
        <v>52955</v>
      </c>
      <c r="N44" s="162">
        <v>2101706</v>
      </c>
      <c r="O44" s="90"/>
      <c r="P44" s="90"/>
      <c r="Q44" s="90"/>
      <c r="R44" s="90"/>
      <c r="S44" s="90"/>
      <c r="T44" s="90"/>
      <c r="U44" s="90"/>
      <c r="V44" s="90"/>
      <c r="W44" s="90"/>
    </row>
    <row r="45" spans="1:23" s="87" customFormat="1" ht="11.1" customHeight="1">
      <c r="A45" s="69">
        <f>IF(B45&lt;&gt;"",COUNTA($B$19:B45),"")</f>
        <v>27</v>
      </c>
      <c r="B45" s="78" t="s">
        <v>90</v>
      </c>
      <c r="C45" s="161">
        <v>595954</v>
      </c>
      <c r="D45" s="161">
        <v>73827</v>
      </c>
      <c r="E45" s="161">
        <v>293880</v>
      </c>
      <c r="F45" s="161">
        <v>25077</v>
      </c>
      <c r="G45" s="161">
        <v>37305</v>
      </c>
      <c r="H45" s="161">
        <v>45817</v>
      </c>
      <c r="I45" s="161">
        <v>32671</v>
      </c>
      <c r="J45" s="161">
        <v>63458</v>
      </c>
      <c r="K45" s="161">
        <v>41137</v>
      </c>
      <c r="L45" s="161">
        <v>48415</v>
      </c>
      <c r="M45" s="161">
        <v>6682</v>
      </c>
      <c r="N45" s="161">
        <v>221565</v>
      </c>
      <c r="O45" s="90"/>
      <c r="P45" s="90"/>
      <c r="Q45" s="90"/>
      <c r="R45" s="90"/>
      <c r="S45" s="90"/>
      <c r="T45" s="90"/>
      <c r="U45" s="90"/>
      <c r="V45" s="90"/>
      <c r="W45" s="90"/>
    </row>
    <row r="46" spans="1:23" s="87" customFormat="1" ht="11.1" customHeight="1">
      <c r="A46" s="69">
        <f>IF(B46&lt;&gt;"",COUNTA($B$19:B46),"")</f>
        <v>28</v>
      </c>
      <c r="B46" s="78" t="s">
        <v>91</v>
      </c>
      <c r="C46" s="161" t="s">
        <v>8</v>
      </c>
      <c r="D46" s="161" t="s">
        <v>8</v>
      </c>
      <c r="E46" s="161" t="s">
        <v>8</v>
      </c>
      <c r="F46" s="161" t="s">
        <v>8</v>
      </c>
      <c r="G46" s="161" t="s">
        <v>8</v>
      </c>
      <c r="H46" s="161" t="s">
        <v>8</v>
      </c>
      <c r="I46" s="161" t="s">
        <v>8</v>
      </c>
      <c r="J46" s="161" t="s">
        <v>8</v>
      </c>
      <c r="K46" s="161" t="s">
        <v>8</v>
      </c>
      <c r="L46" s="161" t="s">
        <v>8</v>
      </c>
      <c r="M46" s="161" t="s">
        <v>8</v>
      </c>
      <c r="N46" s="161" t="s">
        <v>8</v>
      </c>
      <c r="O46" s="90"/>
      <c r="P46" s="90"/>
      <c r="Q46" s="90"/>
      <c r="R46" s="90"/>
      <c r="S46" s="90"/>
      <c r="T46" s="90"/>
      <c r="U46" s="90"/>
      <c r="V46" s="90"/>
      <c r="W46" s="90"/>
    </row>
    <row r="47" spans="1:23" s="87" customFormat="1" ht="11.1" customHeight="1">
      <c r="A47" s="69">
        <f>IF(B47&lt;&gt;"",COUNTA($B$19:B47),"")</f>
        <v>29</v>
      </c>
      <c r="B47" s="78" t="s">
        <v>92</v>
      </c>
      <c r="C47" s="161">
        <v>384942</v>
      </c>
      <c r="D47" s="161">
        <v>22827</v>
      </c>
      <c r="E47" s="161">
        <v>166963</v>
      </c>
      <c r="F47" s="161">
        <v>11179</v>
      </c>
      <c r="G47" s="161">
        <v>24588</v>
      </c>
      <c r="H47" s="161">
        <v>26506</v>
      </c>
      <c r="I47" s="161">
        <v>22549</v>
      </c>
      <c r="J47" s="161">
        <v>23373</v>
      </c>
      <c r="K47" s="161">
        <v>16253</v>
      </c>
      <c r="L47" s="161">
        <v>42515</v>
      </c>
      <c r="M47" s="161">
        <v>1636</v>
      </c>
      <c r="N47" s="161">
        <v>193517</v>
      </c>
      <c r="O47" s="90"/>
      <c r="P47" s="90"/>
      <c r="Q47" s="90"/>
      <c r="R47" s="90"/>
      <c r="S47" s="90"/>
      <c r="T47" s="90"/>
      <c r="U47" s="90"/>
      <c r="V47" s="90"/>
      <c r="W47" s="90"/>
    </row>
    <row r="48" spans="1:23" s="87" customFormat="1" ht="11.1" customHeight="1">
      <c r="A48" s="69">
        <f>IF(B48&lt;&gt;"",COUNTA($B$19:B48),"")</f>
        <v>30</v>
      </c>
      <c r="B48" s="78" t="s">
        <v>74</v>
      </c>
      <c r="C48" s="161">
        <v>12236</v>
      </c>
      <c r="D48" s="161" t="s">
        <v>8</v>
      </c>
      <c r="E48" s="161">
        <v>9831</v>
      </c>
      <c r="F48" s="161">
        <v>1070</v>
      </c>
      <c r="G48" s="161">
        <v>3656</v>
      </c>
      <c r="H48" s="161">
        <v>2043</v>
      </c>
      <c r="I48" s="161">
        <v>1643</v>
      </c>
      <c r="J48" s="161">
        <v>772</v>
      </c>
      <c r="K48" s="161">
        <v>367</v>
      </c>
      <c r="L48" s="161">
        <v>279</v>
      </c>
      <c r="M48" s="161">
        <v>1053</v>
      </c>
      <c r="N48" s="161">
        <v>1352</v>
      </c>
      <c r="O48" s="90"/>
      <c r="P48" s="90"/>
      <c r="Q48" s="90"/>
      <c r="R48" s="90"/>
      <c r="S48" s="90"/>
      <c r="T48" s="90"/>
      <c r="U48" s="90"/>
      <c r="V48" s="90"/>
      <c r="W48" s="90"/>
    </row>
    <row r="49" spans="1:23" s="71" customFormat="1" ht="19.149999999999999" customHeight="1">
      <c r="A49" s="70">
        <f>IF(B49&lt;&gt;"",COUNTA($B$19:B49),"")</f>
        <v>31</v>
      </c>
      <c r="B49" s="80" t="s">
        <v>93</v>
      </c>
      <c r="C49" s="162">
        <v>968660</v>
      </c>
      <c r="D49" s="162">
        <v>96654</v>
      </c>
      <c r="E49" s="162">
        <v>451013</v>
      </c>
      <c r="F49" s="162">
        <v>35186</v>
      </c>
      <c r="G49" s="162">
        <v>58236</v>
      </c>
      <c r="H49" s="162">
        <v>70280</v>
      </c>
      <c r="I49" s="162">
        <v>53577</v>
      </c>
      <c r="J49" s="162">
        <v>86059</v>
      </c>
      <c r="K49" s="162">
        <v>57023</v>
      </c>
      <c r="L49" s="162">
        <v>90651</v>
      </c>
      <c r="M49" s="162">
        <v>7265</v>
      </c>
      <c r="N49" s="162">
        <v>413729</v>
      </c>
      <c r="O49" s="90"/>
      <c r="P49" s="90"/>
      <c r="Q49" s="90"/>
      <c r="R49" s="90"/>
      <c r="S49" s="90"/>
      <c r="T49" s="90"/>
      <c r="U49" s="90"/>
      <c r="V49" s="90"/>
      <c r="W49" s="90"/>
    </row>
    <row r="50" spans="1:23" s="71" customFormat="1" ht="19.149999999999999" customHeight="1">
      <c r="A50" s="70">
        <f>IF(B50&lt;&gt;"",COUNTA($B$19:B50),"")</f>
        <v>32</v>
      </c>
      <c r="B50" s="80" t="s">
        <v>94</v>
      </c>
      <c r="C50" s="162">
        <v>6494585</v>
      </c>
      <c r="D50" s="162">
        <v>1246790</v>
      </c>
      <c r="E50" s="162">
        <v>2672140</v>
      </c>
      <c r="F50" s="162">
        <v>165385</v>
      </c>
      <c r="G50" s="162">
        <v>349834</v>
      </c>
      <c r="H50" s="162">
        <v>454667</v>
      </c>
      <c r="I50" s="162">
        <v>301235</v>
      </c>
      <c r="J50" s="162">
        <v>424495</v>
      </c>
      <c r="K50" s="162">
        <v>287125</v>
      </c>
      <c r="L50" s="162">
        <v>689399</v>
      </c>
      <c r="M50" s="162">
        <v>60220</v>
      </c>
      <c r="N50" s="162">
        <v>2515435</v>
      </c>
      <c r="O50" s="90"/>
      <c r="P50" s="90"/>
      <c r="Q50" s="90"/>
      <c r="R50" s="90"/>
      <c r="S50" s="90"/>
      <c r="T50" s="90"/>
      <c r="U50" s="90"/>
      <c r="V50" s="90"/>
      <c r="W50" s="90"/>
    </row>
    <row r="51" spans="1:23" s="71" customFormat="1" ht="19.149999999999999" customHeight="1">
      <c r="A51" s="70">
        <f>IF(B51&lt;&gt;"",COUNTA($B$19:B51),"")</f>
        <v>33</v>
      </c>
      <c r="B51" s="80" t="s">
        <v>95</v>
      </c>
      <c r="C51" s="162">
        <v>163671</v>
      </c>
      <c r="D51" s="162">
        <v>-955</v>
      </c>
      <c r="E51" s="162">
        <v>38365</v>
      </c>
      <c r="F51" s="162">
        <v>16237</v>
      </c>
      <c r="G51" s="162">
        <v>22863</v>
      </c>
      <c r="H51" s="162">
        <v>18461</v>
      </c>
      <c r="I51" s="162">
        <v>18804</v>
      </c>
      <c r="J51" s="162">
        <v>-29809</v>
      </c>
      <c r="K51" s="162">
        <v>-29295</v>
      </c>
      <c r="L51" s="162">
        <v>21103</v>
      </c>
      <c r="M51" s="162">
        <v>-3785</v>
      </c>
      <c r="N51" s="162">
        <v>130046</v>
      </c>
      <c r="O51" s="90"/>
      <c r="P51" s="90"/>
      <c r="Q51" s="90"/>
      <c r="R51" s="90"/>
      <c r="S51" s="90"/>
      <c r="T51" s="90"/>
      <c r="U51" s="90"/>
      <c r="V51" s="90"/>
      <c r="W51" s="90"/>
    </row>
    <row r="52" spans="1:23" s="87" customFormat="1" ht="24.95" customHeight="1">
      <c r="A52" s="69">
        <f>IF(B52&lt;&gt;"",COUNTA($B$19:B52),"")</f>
        <v>34</v>
      </c>
      <c r="B52" s="81" t="s">
        <v>96</v>
      </c>
      <c r="C52" s="163">
        <v>421255</v>
      </c>
      <c r="D52" s="163">
        <v>71623</v>
      </c>
      <c r="E52" s="163">
        <v>171786</v>
      </c>
      <c r="F52" s="163">
        <v>15008</v>
      </c>
      <c r="G52" s="163">
        <v>30126</v>
      </c>
      <c r="H52" s="163">
        <v>41353</v>
      </c>
      <c r="I52" s="163">
        <v>23965</v>
      </c>
      <c r="J52" s="163">
        <v>1365</v>
      </c>
      <c r="K52" s="163">
        <v>14774</v>
      </c>
      <c r="L52" s="163">
        <v>45195</v>
      </c>
      <c r="M52" s="163">
        <v>13937</v>
      </c>
      <c r="N52" s="163">
        <v>163909</v>
      </c>
      <c r="O52" s="90"/>
      <c r="P52" s="90"/>
      <c r="Q52" s="90"/>
      <c r="R52" s="90"/>
      <c r="S52" s="90"/>
      <c r="T52" s="90"/>
      <c r="U52" s="90"/>
      <c r="V52" s="90"/>
      <c r="W52" s="90"/>
    </row>
    <row r="53" spans="1:23" s="87" customFormat="1" ht="15" customHeight="1">
      <c r="A53" s="69">
        <f>IF(B53&lt;&gt;"",COUNTA($B$19:B53),"")</f>
        <v>35</v>
      </c>
      <c r="B53" s="78" t="s">
        <v>97</v>
      </c>
      <c r="C53" s="161">
        <v>207505</v>
      </c>
      <c r="D53" s="161">
        <v>33185</v>
      </c>
      <c r="E53" s="161">
        <v>93942</v>
      </c>
      <c r="F53" s="161">
        <v>3075</v>
      </c>
      <c r="G53" s="161">
        <v>8037</v>
      </c>
      <c r="H53" s="161">
        <v>19443</v>
      </c>
      <c r="I53" s="161">
        <v>7499</v>
      </c>
      <c r="J53" s="161">
        <v>17365</v>
      </c>
      <c r="K53" s="161">
        <v>17424</v>
      </c>
      <c r="L53" s="161">
        <v>21100</v>
      </c>
      <c r="M53" s="161">
        <v>3930</v>
      </c>
      <c r="N53" s="161">
        <v>76447</v>
      </c>
      <c r="O53" s="90"/>
      <c r="P53" s="90"/>
      <c r="Q53" s="90"/>
      <c r="R53" s="90"/>
      <c r="S53" s="90"/>
      <c r="T53" s="90"/>
      <c r="U53" s="90"/>
      <c r="V53" s="90"/>
      <c r="W53" s="90"/>
    </row>
    <row r="54" spans="1:23" ht="11.1" customHeight="1">
      <c r="A54" s="69">
        <f>IF(B54&lt;&gt;"",COUNTA($B$19:B54),"")</f>
        <v>36</v>
      </c>
      <c r="B54" s="78" t="s">
        <v>98</v>
      </c>
      <c r="C54" s="161">
        <v>139566</v>
      </c>
      <c r="D54" s="161">
        <v>21920</v>
      </c>
      <c r="E54" s="161">
        <v>75019</v>
      </c>
      <c r="F54" s="161">
        <v>5857</v>
      </c>
      <c r="G54" s="161">
        <v>10689</v>
      </c>
      <c r="H54" s="161">
        <v>17566</v>
      </c>
      <c r="I54" s="161">
        <v>9894</v>
      </c>
      <c r="J54" s="161">
        <v>12930</v>
      </c>
      <c r="K54" s="161">
        <v>5658</v>
      </c>
      <c r="L54" s="161">
        <v>12425</v>
      </c>
      <c r="M54" s="161">
        <v>1736</v>
      </c>
      <c r="N54" s="161">
        <v>40891</v>
      </c>
    </row>
    <row r="55" spans="1:23" s="74" customFormat="1" ht="20.100000000000001" customHeight="1">
      <c r="A55" s="69" t="str">
        <f>IF(B55&lt;&gt;"",COUNTA($B$19:B55),"")</f>
        <v/>
      </c>
      <c r="B55" s="78"/>
      <c r="C55" s="233" t="s">
        <v>53</v>
      </c>
      <c r="D55" s="234"/>
      <c r="E55" s="234"/>
      <c r="F55" s="234"/>
      <c r="G55" s="234"/>
      <c r="H55" s="234"/>
      <c r="I55" s="234" t="s">
        <v>53</v>
      </c>
      <c r="J55" s="234"/>
      <c r="K55" s="234"/>
      <c r="L55" s="234"/>
      <c r="M55" s="234"/>
      <c r="N55" s="234"/>
      <c r="O55" s="90"/>
      <c r="P55" s="90"/>
      <c r="Q55" s="90"/>
      <c r="R55" s="90"/>
      <c r="S55" s="90"/>
      <c r="T55" s="90"/>
      <c r="U55" s="90"/>
      <c r="V55" s="90"/>
      <c r="W55" s="90"/>
    </row>
    <row r="56" spans="1:23" s="71" customFormat="1" ht="11.1" customHeight="1">
      <c r="A56" s="69">
        <f>IF(B56&lt;&gt;"",COUNTA($B$19:B56),"")</f>
        <v>37</v>
      </c>
      <c r="B56" s="78" t="s">
        <v>70</v>
      </c>
      <c r="C56" s="164">
        <v>786.22</v>
      </c>
      <c r="D56" s="164">
        <v>740.53</v>
      </c>
      <c r="E56" s="164">
        <v>394.06</v>
      </c>
      <c r="F56" s="164">
        <v>169.95</v>
      </c>
      <c r="G56" s="164">
        <v>199.47</v>
      </c>
      <c r="H56" s="164">
        <v>200.83</v>
      </c>
      <c r="I56" s="164">
        <v>377.88</v>
      </c>
      <c r="J56" s="164">
        <v>520.54999999999995</v>
      </c>
      <c r="K56" s="164">
        <v>579.28</v>
      </c>
      <c r="L56" s="164">
        <v>555.38</v>
      </c>
      <c r="M56" s="164">
        <v>135.6</v>
      </c>
      <c r="N56" s="164">
        <v>322.14999999999998</v>
      </c>
      <c r="O56" s="90"/>
      <c r="P56" s="90"/>
      <c r="Q56" s="90"/>
      <c r="R56" s="90"/>
      <c r="S56" s="90"/>
      <c r="T56" s="90"/>
      <c r="U56" s="90"/>
      <c r="V56" s="90"/>
      <c r="W56" s="90"/>
    </row>
    <row r="57" spans="1:23" s="71" customFormat="1" ht="11.1" customHeight="1">
      <c r="A57" s="69">
        <f>IF(B57&lt;&gt;"",COUNTA($B$19:B57),"")</f>
        <v>38</v>
      </c>
      <c r="B57" s="78" t="s">
        <v>71</v>
      </c>
      <c r="C57" s="164">
        <v>507.21</v>
      </c>
      <c r="D57" s="164">
        <v>331.69</v>
      </c>
      <c r="E57" s="164">
        <v>301.61</v>
      </c>
      <c r="F57" s="164">
        <v>270.95</v>
      </c>
      <c r="G57" s="164">
        <v>280.32</v>
      </c>
      <c r="H57" s="164">
        <v>284.92</v>
      </c>
      <c r="I57" s="164">
        <v>309.86</v>
      </c>
      <c r="J57" s="164">
        <v>327.26</v>
      </c>
      <c r="K57" s="164">
        <v>357.64</v>
      </c>
      <c r="L57" s="164">
        <v>285.99</v>
      </c>
      <c r="M57" s="164">
        <v>34.590000000000003</v>
      </c>
      <c r="N57" s="164">
        <v>225.9</v>
      </c>
      <c r="O57" s="90"/>
      <c r="P57" s="90"/>
      <c r="Q57" s="90"/>
      <c r="R57" s="90"/>
      <c r="S57" s="90"/>
      <c r="T57" s="90"/>
      <c r="U57" s="90"/>
      <c r="V57" s="90"/>
      <c r="W57" s="90"/>
    </row>
    <row r="58" spans="1:23" s="71" customFormat="1" ht="21.6" customHeight="1">
      <c r="A58" s="69">
        <f>IF(B58&lt;&gt;"",COUNTA($B$19:B58),"")</f>
        <v>39</v>
      </c>
      <c r="B58" s="79" t="s">
        <v>628</v>
      </c>
      <c r="C58" s="164">
        <v>900.27</v>
      </c>
      <c r="D58" s="164">
        <v>1096.76</v>
      </c>
      <c r="E58" s="164" t="s">
        <v>8</v>
      </c>
      <c r="F58" s="164" t="s">
        <v>8</v>
      </c>
      <c r="G58" s="164" t="s">
        <v>8</v>
      </c>
      <c r="H58" s="164" t="s">
        <v>8</v>
      </c>
      <c r="I58" s="164" t="s">
        <v>8</v>
      </c>
      <c r="J58" s="164" t="s">
        <v>8</v>
      </c>
      <c r="K58" s="164" t="s">
        <v>8</v>
      </c>
      <c r="L58" s="164" t="s">
        <v>8</v>
      </c>
      <c r="M58" s="164" t="s">
        <v>8</v>
      </c>
      <c r="N58" s="164">
        <v>854.52</v>
      </c>
      <c r="O58" s="90"/>
      <c r="P58" s="90"/>
      <c r="Q58" s="90"/>
      <c r="R58" s="90"/>
      <c r="S58" s="90"/>
      <c r="T58" s="90"/>
      <c r="U58" s="90"/>
      <c r="V58" s="90"/>
      <c r="W58" s="90"/>
    </row>
    <row r="59" spans="1:23" s="71" customFormat="1" ht="11.1" customHeight="1">
      <c r="A59" s="69">
        <f>IF(B59&lt;&gt;"",COUNTA($B$19:B59),"")</f>
        <v>40</v>
      </c>
      <c r="B59" s="78" t="s">
        <v>72</v>
      </c>
      <c r="C59" s="164">
        <v>10.52</v>
      </c>
      <c r="D59" s="164">
        <v>7.37</v>
      </c>
      <c r="E59" s="164">
        <v>7.05</v>
      </c>
      <c r="F59" s="164">
        <v>5.05</v>
      </c>
      <c r="G59" s="164">
        <v>5.76</v>
      </c>
      <c r="H59" s="164">
        <v>4.68</v>
      </c>
      <c r="I59" s="164">
        <v>4.33</v>
      </c>
      <c r="J59" s="164">
        <v>6</v>
      </c>
      <c r="K59" s="164">
        <v>4.41</v>
      </c>
      <c r="L59" s="164">
        <v>13.83</v>
      </c>
      <c r="M59" s="164">
        <v>0.2</v>
      </c>
      <c r="N59" s="164">
        <v>4.09</v>
      </c>
      <c r="O59" s="90"/>
      <c r="P59" s="90"/>
      <c r="Q59" s="90"/>
      <c r="R59" s="90"/>
      <c r="S59" s="90"/>
      <c r="T59" s="90"/>
      <c r="U59" s="90"/>
      <c r="V59" s="90"/>
      <c r="W59" s="90"/>
    </row>
    <row r="60" spans="1:23" s="71" customFormat="1" ht="11.1" customHeight="1">
      <c r="A60" s="69">
        <f>IF(B60&lt;&gt;"",COUNTA($B$19:B60),"")</f>
        <v>41</v>
      </c>
      <c r="B60" s="78" t="s">
        <v>73</v>
      </c>
      <c r="C60" s="164">
        <v>1721.9</v>
      </c>
      <c r="D60" s="164">
        <v>1376.32</v>
      </c>
      <c r="E60" s="164">
        <v>1010.05</v>
      </c>
      <c r="F60" s="164">
        <v>1055.28</v>
      </c>
      <c r="G60" s="164">
        <v>1123.6500000000001</v>
      </c>
      <c r="H60" s="164">
        <v>1015.4</v>
      </c>
      <c r="I60" s="164">
        <v>921.61</v>
      </c>
      <c r="J60" s="164">
        <v>981.61</v>
      </c>
      <c r="K60" s="164">
        <v>853.77</v>
      </c>
      <c r="L60" s="164">
        <v>1070.75</v>
      </c>
      <c r="M60" s="164">
        <v>122.3</v>
      </c>
      <c r="N60" s="164">
        <v>719.58</v>
      </c>
      <c r="O60" s="90"/>
      <c r="P60" s="90"/>
      <c r="Q60" s="90"/>
      <c r="R60" s="90"/>
      <c r="S60" s="90"/>
      <c r="T60" s="90"/>
      <c r="U60" s="90"/>
      <c r="V60" s="90"/>
      <c r="W60" s="90"/>
    </row>
    <row r="61" spans="1:23" s="71" customFormat="1" ht="11.1" customHeight="1">
      <c r="A61" s="69">
        <f>IF(B61&lt;&gt;"",COUNTA($B$19:B61),"")</f>
        <v>42</v>
      </c>
      <c r="B61" s="78" t="s">
        <v>74</v>
      </c>
      <c r="C61" s="164">
        <v>789.54</v>
      </c>
      <c r="D61" s="164">
        <v>44.13</v>
      </c>
      <c r="E61" s="164">
        <v>160.31</v>
      </c>
      <c r="F61" s="164">
        <v>49.15</v>
      </c>
      <c r="G61" s="164">
        <v>94.89</v>
      </c>
      <c r="H61" s="164">
        <v>123.69</v>
      </c>
      <c r="I61" s="164">
        <v>225.67</v>
      </c>
      <c r="J61" s="164">
        <v>308.69</v>
      </c>
      <c r="K61" s="164">
        <v>267.44</v>
      </c>
      <c r="L61" s="164">
        <v>62.01</v>
      </c>
      <c r="M61" s="164">
        <v>242.99</v>
      </c>
      <c r="N61" s="164">
        <v>658.27</v>
      </c>
      <c r="O61" s="90"/>
      <c r="P61" s="90"/>
      <c r="Q61" s="90"/>
      <c r="R61" s="90"/>
      <c r="S61" s="90"/>
      <c r="T61" s="90"/>
      <c r="U61" s="90"/>
      <c r="V61" s="90"/>
      <c r="W61" s="90"/>
    </row>
    <row r="62" spans="1:23" s="71" customFormat="1" ht="19.149999999999999" customHeight="1">
      <c r="A62" s="70">
        <f>IF(B62&lt;&gt;"",COUNTA($B$19:B62),"")</f>
        <v>43</v>
      </c>
      <c r="B62" s="80" t="s">
        <v>75</v>
      </c>
      <c r="C62" s="165">
        <v>3136.59</v>
      </c>
      <c r="D62" s="165">
        <v>3508.53</v>
      </c>
      <c r="E62" s="165">
        <v>1552.46</v>
      </c>
      <c r="F62" s="165">
        <v>1452.09</v>
      </c>
      <c r="G62" s="165">
        <v>1514.31</v>
      </c>
      <c r="H62" s="165">
        <v>1382.13</v>
      </c>
      <c r="I62" s="165">
        <v>1388.01</v>
      </c>
      <c r="J62" s="165">
        <v>1526.73</v>
      </c>
      <c r="K62" s="165">
        <v>1527.66</v>
      </c>
      <c r="L62" s="165">
        <v>1863.95</v>
      </c>
      <c r="M62" s="165">
        <v>49.69</v>
      </c>
      <c r="N62" s="165">
        <v>1467.96</v>
      </c>
      <c r="O62" s="90"/>
      <c r="P62" s="90"/>
      <c r="Q62" s="90"/>
      <c r="R62" s="90"/>
      <c r="S62" s="90"/>
      <c r="T62" s="90"/>
      <c r="U62" s="90"/>
      <c r="V62" s="90"/>
      <c r="W62" s="90"/>
    </row>
    <row r="63" spans="1:23" s="71" customFormat="1" ht="21.6" customHeight="1">
      <c r="A63" s="69">
        <f>IF(B63&lt;&gt;"",COUNTA($B$19:B63),"")</f>
        <v>44</v>
      </c>
      <c r="B63" s="79" t="s">
        <v>76</v>
      </c>
      <c r="C63" s="164">
        <v>677.4</v>
      </c>
      <c r="D63" s="164">
        <v>428.19</v>
      </c>
      <c r="E63" s="164">
        <v>429.25</v>
      </c>
      <c r="F63" s="164">
        <v>422.98</v>
      </c>
      <c r="G63" s="164">
        <v>371.07</v>
      </c>
      <c r="H63" s="164">
        <v>370.55</v>
      </c>
      <c r="I63" s="164">
        <v>347.83</v>
      </c>
      <c r="J63" s="164">
        <v>524.29</v>
      </c>
      <c r="K63" s="164">
        <v>707.28</v>
      </c>
      <c r="L63" s="164">
        <v>355.38</v>
      </c>
      <c r="M63" s="164">
        <v>32.89</v>
      </c>
      <c r="N63" s="164">
        <v>286.62</v>
      </c>
      <c r="O63" s="90"/>
      <c r="P63" s="90"/>
      <c r="Q63" s="90"/>
      <c r="R63" s="90"/>
      <c r="S63" s="90"/>
      <c r="T63" s="90"/>
      <c r="U63" s="90"/>
      <c r="V63" s="90"/>
      <c r="W63" s="90"/>
    </row>
    <row r="64" spans="1:23" s="71" customFormat="1" ht="11.1" customHeight="1">
      <c r="A64" s="69">
        <f>IF(B64&lt;&gt;"",COUNTA($B$19:B64),"")</f>
        <v>45</v>
      </c>
      <c r="B64" s="78" t="s">
        <v>77</v>
      </c>
      <c r="C64" s="164">
        <v>359.42</v>
      </c>
      <c r="D64" s="164">
        <v>255.45</v>
      </c>
      <c r="E64" s="164">
        <v>294.75</v>
      </c>
      <c r="F64" s="164">
        <v>240.62</v>
      </c>
      <c r="G64" s="164">
        <v>238.73</v>
      </c>
      <c r="H64" s="164">
        <v>257.44</v>
      </c>
      <c r="I64" s="164">
        <v>259.81</v>
      </c>
      <c r="J64" s="164">
        <v>332.82</v>
      </c>
      <c r="K64" s="164">
        <v>569.1</v>
      </c>
      <c r="L64" s="164">
        <v>233.41</v>
      </c>
      <c r="M64" s="164">
        <v>27.09</v>
      </c>
      <c r="N64" s="164">
        <v>72.77</v>
      </c>
      <c r="O64" s="90"/>
      <c r="P64" s="90"/>
      <c r="Q64" s="90"/>
      <c r="R64" s="90"/>
      <c r="S64" s="90"/>
      <c r="T64" s="90"/>
      <c r="U64" s="90"/>
      <c r="V64" s="90"/>
      <c r="W64" s="90"/>
    </row>
    <row r="65" spans="1:23" s="71" customFormat="1" ht="11.1" customHeight="1">
      <c r="A65" s="69">
        <f>IF(B65&lt;&gt;"",COUNTA($B$19:B65),"")</f>
        <v>46</v>
      </c>
      <c r="B65" s="78" t="s">
        <v>78</v>
      </c>
      <c r="C65" s="164">
        <v>0.15</v>
      </c>
      <c r="D65" s="164" t="s">
        <v>8</v>
      </c>
      <c r="E65" s="164">
        <v>0.05</v>
      </c>
      <c r="F65" s="164">
        <v>7.0000000000000007E-2</v>
      </c>
      <c r="G65" s="164">
        <v>0.08</v>
      </c>
      <c r="H65" s="164" t="s">
        <v>8</v>
      </c>
      <c r="I65" s="164">
        <v>0.28999999999999998</v>
      </c>
      <c r="J65" s="164" t="s">
        <v>8</v>
      </c>
      <c r="K65" s="164" t="s">
        <v>8</v>
      </c>
      <c r="L65" s="164" t="s">
        <v>8</v>
      </c>
      <c r="M65" s="164">
        <v>0.23</v>
      </c>
      <c r="N65" s="164" t="s">
        <v>8</v>
      </c>
      <c r="O65" s="90"/>
      <c r="P65" s="90"/>
      <c r="Q65" s="90"/>
      <c r="R65" s="90"/>
      <c r="S65" s="90"/>
      <c r="T65" s="90"/>
      <c r="U65" s="90"/>
      <c r="V65" s="90"/>
      <c r="W65" s="90"/>
    </row>
    <row r="66" spans="1:23" s="71" customFormat="1" ht="11.1" customHeight="1">
      <c r="A66" s="69">
        <f>IF(B66&lt;&gt;"",COUNTA($B$19:B66),"")</f>
        <v>47</v>
      </c>
      <c r="B66" s="78" t="s">
        <v>79</v>
      </c>
      <c r="C66" s="164">
        <v>83.44</v>
      </c>
      <c r="D66" s="164">
        <v>122.34</v>
      </c>
      <c r="E66" s="164">
        <v>20.88</v>
      </c>
      <c r="F66" s="164">
        <v>18.5</v>
      </c>
      <c r="G66" s="164">
        <v>29.36</v>
      </c>
      <c r="H66" s="164">
        <v>13.08</v>
      </c>
      <c r="I66" s="164">
        <v>26.55</v>
      </c>
      <c r="J66" s="164">
        <v>10.199999999999999</v>
      </c>
      <c r="K66" s="164">
        <v>12.53</v>
      </c>
      <c r="L66" s="164">
        <v>31.93</v>
      </c>
      <c r="M66" s="164">
        <v>0.05</v>
      </c>
      <c r="N66" s="164">
        <v>53.48</v>
      </c>
      <c r="O66" s="90"/>
      <c r="P66" s="90"/>
      <c r="Q66" s="90"/>
      <c r="R66" s="90"/>
      <c r="S66" s="90"/>
      <c r="T66" s="90"/>
      <c r="U66" s="90"/>
      <c r="V66" s="90"/>
      <c r="W66" s="90"/>
    </row>
    <row r="67" spans="1:23" s="71" customFormat="1" ht="11.1" customHeight="1">
      <c r="A67" s="69">
        <f>IF(B67&lt;&gt;"",COUNTA($B$19:B67),"")</f>
        <v>48</v>
      </c>
      <c r="B67" s="78" t="s">
        <v>74</v>
      </c>
      <c r="C67" s="164">
        <v>7.52</v>
      </c>
      <c r="D67" s="164" t="s">
        <v>8</v>
      </c>
      <c r="E67" s="164">
        <v>7.45</v>
      </c>
      <c r="F67" s="164">
        <v>13.49</v>
      </c>
      <c r="G67" s="164">
        <v>21.17</v>
      </c>
      <c r="H67" s="164">
        <v>8.23</v>
      </c>
      <c r="I67" s="164">
        <v>10.199999999999999</v>
      </c>
      <c r="J67" s="164">
        <v>3.5</v>
      </c>
      <c r="K67" s="164">
        <v>2.6</v>
      </c>
      <c r="L67" s="164">
        <v>0.94</v>
      </c>
      <c r="M67" s="164">
        <v>1.34</v>
      </c>
      <c r="N67" s="164">
        <v>1.02</v>
      </c>
      <c r="O67" s="90"/>
      <c r="P67" s="90"/>
      <c r="Q67" s="90"/>
      <c r="R67" s="90"/>
      <c r="S67" s="90"/>
      <c r="T67" s="90"/>
      <c r="U67" s="90"/>
      <c r="V67" s="90"/>
      <c r="W67" s="90"/>
    </row>
    <row r="68" spans="1:23" s="71" customFormat="1" ht="19.149999999999999" customHeight="1">
      <c r="A68" s="70">
        <f>IF(B68&lt;&gt;"",COUNTA($B$19:B68),"")</f>
        <v>49</v>
      </c>
      <c r="B68" s="80" t="s">
        <v>80</v>
      </c>
      <c r="C68" s="165">
        <v>753.47</v>
      </c>
      <c r="D68" s="165">
        <v>550.53</v>
      </c>
      <c r="E68" s="165">
        <v>442.73</v>
      </c>
      <c r="F68" s="165">
        <v>428.07</v>
      </c>
      <c r="G68" s="165">
        <v>379.34</v>
      </c>
      <c r="H68" s="165">
        <v>375.4</v>
      </c>
      <c r="I68" s="165">
        <v>364.47</v>
      </c>
      <c r="J68" s="165">
        <v>530.99</v>
      </c>
      <c r="K68" s="165">
        <v>717.21</v>
      </c>
      <c r="L68" s="165">
        <v>386.37</v>
      </c>
      <c r="M68" s="165">
        <v>31.82</v>
      </c>
      <c r="N68" s="165">
        <v>339.07</v>
      </c>
      <c r="O68" s="90"/>
      <c r="P68" s="90"/>
      <c r="Q68" s="90"/>
      <c r="R68" s="90"/>
      <c r="S68" s="90"/>
      <c r="T68" s="90"/>
      <c r="U68" s="90"/>
      <c r="V68" s="90"/>
      <c r="W68" s="90"/>
    </row>
    <row r="69" spans="1:23" s="71" customFormat="1" ht="19.149999999999999" customHeight="1">
      <c r="A69" s="70">
        <f>IF(B69&lt;&gt;"",COUNTA($B$19:B69),"")</f>
        <v>50</v>
      </c>
      <c r="B69" s="80" t="s">
        <v>81</v>
      </c>
      <c r="C69" s="165">
        <v>3890.07</v>
      </c>
      <c r="D69" s="165">
        <v>4059.05</v>
      </c>
      <c r="E69" s="165">
        <v>1995.2</v>
      </c>
      <c r="F69" s="165">
        <v>1880.16</v>
      </c>
      <c r="G69" s="165">
        <v>1893.65</v>
      </c>
      <c r="H69" s="165">
        <v>1757.53</v>
      </c>
      <c r="I69" s="165">
        <v>1752.49</v>
      </c>
      <c r="J69" s="165">
        <v>2057.7199999999998</v>
      </c>
      <c r="K69" s="165">
        <v>2244.87</v>
      </c>
      <c r="L69" s="165">
        <v>2250.3200000000002</v>
      </c>
      <c r="M69" s="165">
        <v>81.510000000000005</v>
      </c>
      <c r="N69" s="165">
        <v>1807.03</v>
      </c>
      <c r="O69" s="90"/>
      <c r="P69" s="90"/>
      <c r="Q69" s="90"/>
      <c r="R69" s="90"/>
      <c r="S69" s="90"/>
      <c r="T69" s="90"/>
      <c r="U69" s="90"/>
      <c r="V69" s="90"/>
      <c r="W69" s="90"/>
    </row>
    <row r="70" spans="1:23" s="71" customFormat="1" ht="11.1" customHeight="1">
      <c r="A70" s="69">
        <f>IF(B70&lt;&gt;"",COUNTA($B$19:B70),"")</f>
        <v>51</v>
      </c>
      <c r="B70" s="78" t="s">
        <v>82</v>
      </c>
      <c r="C70" s="164">
        <v>973.42</v>
      </c>
      <c r="D70" s="164">
        <v>1187.6099999999999</v>
      </c>
      <c r="E70" s="164">
        <v>923.54</v>
      </c>
      <c r="F70" s="164">
        <v>797.76</v>
      </c>
      <c r="G70" s="164">
        <v>928.41</v>
      </c>
      <c r="H70" s="164">
        <v>882.34</v>
      </c>
      <c r="I70" s="164">
        <v>909.63</v>
      </c>
      <c r="J70" s="164">
        <v>956.09</v>
      </c>
      <c r="K70" s="164">
        <v>853.91</v>
      </c>
      <c r="L70" s="164">
        <v>1005.13</v>
      </c>
      <c r="M70" s="164" t="s">
        <v>8</v>
      </c>
      <c r="N70" s="164" t="s">
        <v>8</v>
      </c>
      <c r="O70" s="90"/>
      <c r="P70" s="90"/>
      <c r="Q70" s="90"/>
      <c r="R70" s="90"/>
      <c r="S70" s="90"/>
      <c r="T70" s="90"/>
      <c r="U70" s="90"/>
      <c r="V70" s="90"/>
      <c r="W70" s="90"/>
    </row>
    <row r="71" spans="1:23" s="71" customFormat="1" ht="11.1" customHeight="1">
      <c r="A71" s="69">
        <f>IF(B71&lt;&gt;"",COUNTA($B$19:B71),"")</f>
        <v>52</v>
      </c>
      <c r="B71" s="78" t="s">
        <v>83</v>
      </c>
      <c r="C71" s="164">
        <v>329.97</v>
      </c>
      <c r="D71" s="164">
        <v>368.24</v>
      </c>
      <c r="E71" s="164">
        <v>321.05</v>
      </c>
      <c r="F71" s="164">
        <v>308.52999999999997</v>
      </c>
      <c r="G71" s="164">
        <v>327.26</v>
      </c>
      <c r="H71" s="164">
        <v>353.65</v>
      </c>
      <c r="I71" s="164">
        <v>325.52999999999997</v>
      </c>
      <c r="J71" s="164">
        <v>303.82</v>
      </c>
      <c r="K71" s="164">
        <v>291.64</v>
      </c>
      <c r="L71" s="164">
        <v>317.89999999999998</v>
      </c>
      <c r="M71" s="164" t="s">
        <v>8</v>
      </c>
      <c r="N71" s="164" t="s">
        <v>8</v>
      </c>
      <c r="O71" s="90"/>
      <c r="P71" s="90"/>
      <c r="Q71" s="90"/>
      <c r="R71" s="90"/>
      <c r="S71" s="90"/>
      <c r="T71" s="90"/>
      <c r="U71" s="90"/>
      <c r="V71" s="90"/>
      <c r="W71" s="90"/>
    </row>
    <row r="72" spans="1:23" s="71" customFormat="1" ht="11.1" customHeight="1">
      <c r="A72" s="69">
        <f>IF(B72&lt;&gt;"",COUNTA($B$19:B72),"")</f>
        <v>53</v>
      </c>
      <c r="B72" s="78" t="s">
        <v>99</v>
      </c>
      <c r="C72" s="164">
        <v>426.69</v>
      </c>
      <c r="D72" s="164">
        <v>568.12</v>
      </c>
      <c r="E72" s="164">
        <v>393.76</v>
      </c>
      <c r="F72" s="164">
        <v>299.19</v>
      </c>
      <c r="G72" s="164">
        <v>392.94</v>
      </c>
      <c r="H72" s="164">
        <v>328.41</v>
      </c>
      <c r="I72" s="164">
        <v>390.24</v>
      </c>
      <c r="J72" s="164">
        <v>432.71</v>
      </c>
      <c r="K72" s="164">
        <v>370.26</v>
      </c>
      <c r="L72" s="164">
        <v>458.21</v>
      </c>
      <c r="M72" s="164" t="s">
        <v>8</v>
      </c>
      <c r="N72" s="164" t="s">
        <v>8</v>
      </c>
      <c r="O72" s="90"/>
      <c r="P72" s="90"/>
      <c r="Q72" s="90"/>
      <c r="R72" s="90"/>
      <c r="S72" s="90"/>
      <c r="T72" s="90"/>
      <c r="U72" s="90"/>
      <c r="V72" s="90"/>
      <c r="W72" s="90"/>
    </row>
    <row r="73" spans="1:23" s="71" customFormat="1" ht="11.1" customHeight="1">
      <c r="A73" s="69">
        <f>IF(B73&lt;&gt;"",COUNTA($B$19:B73),"")</f>
        <v>54</v>
      </c>
      <c r="B73" s="78" t="s">
        <v>100</v>
      </c>
      <c r="C73" s="164">
        <v>128.83000000000001</v>
      </c>
      <c r="D73" s="164">
        <v>129.68</v>
      </c>
      <c r="E73" s="164">
        <v>128.63</v>
      </c>
      <c r="F73" s="164">
        <v>144.71</v>
      </c>
      <c r="G73" s="164">
        <v>143.34</v>
      </c>
      <c r="H73" s="164">
        <v>130.11000000000001</v>
      </c>
      <c r="I73" s="164">
        <v>125.22</v>
      </c>
      <c r="J73" s="164">
        <v>130.04</v>
      </c>
      <c r="K73" s="164">
        <v>110.01</v>
      </c>
      <c r="L73" s="164">
        <v>124.18</v>
      </c>
      <c r="M73" s="164" t="s">
        <v>8</v>
      </c>
      <c r="N73" s="164" t="s">
        <v>8</v>
      </c>
      <c r="O73" s="90"/>
      <c r="P73" s="90"/>
      <c r="Q73" s="90"/>
      <c r="R73" s="90"/>
      <c r="S73" s="90"/>
      <c r="T73" s="90"/>
      <c r="U73" s="90"/>
      <c r="V73" s="90"/>
      <c r="W73" s="90"/>
    </row>
    <row r="74" spans="1:23" s="71" customFormat="1" ht="11.1" customHeight="1">
      <c r="A74" s="69">
        <f>IF(B74&lt;&gt;"",COUNTA($B$19:B74),"")</f>
        <v>55</v>
      </c>
      <c r="B74" s="78" t="s">
        <v>27</v>
      </c>
      <c r="C74" s="164">
        <v>599.96</v>
      </c>
      <c r="D74" s="164">
        <v>618.94000000000005</v>
      </c>
      <c r="E74" s="164">
        <v>370.38</v>
      </c>
      <c r="F74" s="164">
        <v>425.84</v>
      </c>
      <c r="G74" s="164">
        <v>370.77</v>
      </c>
      <c r="H74" s="164">
        <v>327.95</v>
      </c>
      <c r="I74" s="164">
        <v>307.33</v>
      </c>
      <c r="J74" s="164">
        <v>261.62</v>
      </c>
      <c r="K74" s="164">
        <v>452.02</v>
      </c>
      <c r="L74" s="164">
        <v>467.14</v>
      </c>
      <c r="M74" s="164" t="s">
        <v>8</v>
      </c>
      <c r="N74" s="164">
        <v>225.16</v>
      </c>
      <c r="O74" s="90"/>
      <c r="P74" s="90"/>
      <c r="Q74" s="90"/>
      <c r="R74" s="90"/>
      <c r="S74" s="90"/>
      <c r="T74" s="90"/>
      <c r="U74" s="90"/>
      <c r="V74" s="90"/>
      <c r="W74" s="90"/>
    </row>
    <row r="75" spans="1:23" s="71" customFormat="1" ht="21.6" customHeight="1">
      <c r="A75" s="69">
        <f>IF(B75&lt;&gt;"",COUNTA($B$19:B75),"")</f>
        <v>56</v>
      </c>
      <c r="B75" s="79" t="s">
        <v>84</v>
      </c>
      <c r="C75" s="164">
        <v>248.55</v>
      </c>
      <c r="D75" s="164">
        <v>245.39</v>
      </c>
      <c r="E75" s="164">
        <v>42.79</v>
      </c>
      <c r="F75" s="164">
        <v>53.4</v>
      </c>
      <c r="G75" s="164">
        <v>30.37</v>
      </c>
      <c r="H75" s="164">
        <v>19.29</v>
      </c>
      <c r="I75" s="164">
        <v>49.61</v>
      </c>
      <c r="J75" s="164">
        <v>31.02</v>
      </c>
      <c r="K75" s="164">
        <v>34.71</v>
      </c>
      <c r="L75" s="164">
        <v>75.72</v>
      </c>
      <c r="M75" s="164">
        <v>46.9</v>
      </c>
      <c r="N75" s="164">
        <v>178.59</v>
      </c>
      <c r="O75" s="90"/>
      <c r="P75" s="90"/>
      <c r="Q75" s="90"/>
      <c r="R75" s="90"/>
      <c r="S75" s="90"/>
      <c r="T75" s="90"/>
      <c r="U75" s="90"/>
      <c r="V75" s="90"/>
      <c r="W75" s="90"/>
    </row>
    <row r="76" spans="1:23" s="71" customFormat="1" ht="21.6" customHeight="1">
      <c r="A76" s="69">
        <f>IF(B76&lt;&gt;"",COUNTA($B$19:B76),"")</f>
        <v>57</v>
      </c>
      <c r="B76" s="79" t="s">
        <v>85</v>
      </c>
      <c r="C76" s="164">
        <v>664.17</v>
      </c>
      <c r="D76" s="164">
        <v>668.14</v>
      </c>
      <c r="E76" s="164">
        <v>32.19</v>
      </c>
      <c r="F76" s="164">
        <v>10.72</v>
      </c>
      <c r="G76" s="164">
        <v>12.37</v>
      </c>
      <c r="H76" s="164">
        <v>26.87</v>
      </c>
      <c r="I76" s="164">
        <v>20.97</v>
      </c>
      <c r="J76" s="164">
        <v>11.46</v>
      </c>
      <c r="K76" s="164">
        <v>33.630000000000003</v>
      </c>
      <c r="L76" s="164">
        <v>74.73</v>
      </c>
      <c r="M76" s="164">
        <v>1.39</v>
      </c>
      <c r="N76" s="164">
        <v>630.23</v>
      </c>
      <c r="O76" s="90"/>
      <c r="P76" s="90"/>
      <c r="Q76" s="90"/>
      <c r="R76" s="90"/>
      <c r="S76" s="90"/>
      <c r="T76" s="90"/>
      <c r="U76" s="90"/>
      <c r="V76" s="90"/>
      <c r="W76" s="90"/>
    </row>
    <row r="77" spans="1:23" s="71" customFormat="1" ht="21.6" customHeight="1">
      <c r="A77" s="69">
        <f>IF(B77&lt;&gt;"",COUNTA($B$19:B77),"")</f>
        <v>58</v>
      </c>
      <c r="B77" s="79" t="s">
        <v>86</v>
      </c>
      <c r="C77" s="164">
        <v>167.92</v>
      </c>
      <c r="D77" s="164">
        <v>175.62</v>
      </c>
      <c r="E77" s="164">
        <v>3.61</v>
      </c>
      <c r="F77" s="164">
        <v>5.51</v>
      </c>
      <c r="G77" s="164">
        <v>3.2</v>
      </c>
      <c r="H77" s="164">
        <v>3.04</v>
      </c>
      <c r="I77" s="164">
        <v>1.18</v>
      </c>
      <c r="J77" s="164">
        <v>2.34</v>
      </c>
      <c r="K77" s="164">
        <v>6.84</v>
      </c>
      <c r="L77" s="164">
        <v>4.57</v>
      </c>
      <c r="M77" s="164">
        <v>0.56999999999999995</v>
      </c>
      <c r="N77" s="164">
        <v>162.16999999999999</v>
      </c>
      <c r="O77" s="90"/>
      <c r="P77" s="90"/>
      <c r="Q77" s="90"/>
      <c r="R77" s="90"/>
      <c r="S77" s="90"/>
      <c r="T77" s="90"/>
      <c r="U77" s="90"/>
      <c r="V77" s="90"/>
      <c r="W77" s="90"/>
    </row>
    <row r="78" spans="1:23" s="71" customFormat="1" ht="11.1" customHeight="1">
      <c r="A78" s="69">
        <f>IF(B78&lt;&gt;"",COUNTA($B$19:B78),"")</f>
        <v>59</v>
      </c>
      <c r="B78" s="78" t="s">
        <v>87</v>
      </c>
      <c r="C78" s="164">
        <v>179.86</v>
      </c>
      <c r="D78" s="164">
        <v>220.87</v>
      </c>
      <c r="E78" s="164">
        <v>89.29</v>
      </c>
      <c r="F78" s="164">
        <v>96.5</v>
      </c>
      <c r="G78" s="164">
        <v>83.28</v>
      </c>
      <c r="H78" s="164">
        <v>64.989999999999995</v>
      </c>
      <c r="I78" s="164">
        <v>77.209999999999994</v>
      </c>
      <c r="J78" s="164">
        <v>94.49</v>
      </c>
      <c r="K78" s="164">
        <v>74.27</v>
      </c>
      <c r="L78" s="164">
        <v>121</v>
      </c>
      <c r="M78" s="164">
        <v>7.92</v>
      </c>
      <c r="N78" s="164">
        <v>76.31</v>
      </c>
      <c r="O78" s="90"/>
      <c r="P78" s="90"/>
      <c r="Q78" s="90"/>
      <c r="R78" s="90"/>
      <c r="S78" s="90"/>
      <c r="T78" s="90"/>
      <c r="U78" s="90"/>
      <c r="V78" s="90"/>
      <c r="W78" s="90"/>
    </row>
    <row r="79" spans="1:23" s="71" customFormat="1" ht="11.1" customHeight="1">
      <c r="A79" s="69">
        <f>IF(B79&lt;&gt;"",COUNTA($B$19:B79),"")</f>
        <v>60</v>
      </c>
      <c r="B79" s="78" t="s">
        <v>88</v>
      </c>
      <c r="C79" s="164">
        <v>1351.1</v>
      </c>
      <c r="D79" s="164">
        <v>669.09</v>
      </c>
      <c r="E79" s="164">
        <v>381.09</v>
      </c>
      <c r="F79" s="164">
        <v>300.70999999999998</v>
      </c>
      <c r="G79" s="164">
        <v>355.28</v>
      </c>
      <c r="H79" s="164">
        <v>347.97</v>
      </c>
      <c r="I79" s="164">
        <v>396.47</v>
      </c>
      <c r="J79" s="164">
        <v>484.58</v>
      </c>
      <c r="K79" s="164">
        <v>444.53</v>
      </c>
      <c r="L79" s="164">
        <v>329.85</v>
      </c>
      <c r="M79" s="164">
        <v>253.65</v>
      </c>
      <c r="N79" s="164">
        <v>977.95</v>
      </c>
      <c r="O79" s="90"/>
      <c r="P79" s="90"/>
      <c r="Q79" s="90"/>
      <c r="R79" s="90"/>
      <c r="S79" s="90"/>
      <c r="T79" s="90"/>
      <c r="U79" s="90"/>
      <c r="V79" s="90"/>
      <c r="W79" s="90"/>
    </row>
    <row r="80" spans="1:23" s="71" customFormat="1" ht="11.1" customHeight="1">
      <c r="A80" s="69">
        <f>IF(B80&lt;&gt;"",COUNTA($B$19:B80),"")</f>
        <v>61</v>
      </c>
      <c r="B80" s="78" t="s">
        <v>74</v>
      </c>
      <c r="C80" s="164">
        <v>789.54</v>
      </c>
      <c r="D80" s="164">
        <v>44.13</v>
      </c>
      <c r="E80" s="164">
        <v>160.31</v>
      </c>
      <c r="F80" s="164">
        <v>49.15</v>
      </c>
      <c r="G80" s="164">
        <v>94.89</v>
      </c>
      <c r="H80" s="164">
        <v>123.69</v>
      </c>
      <c r="I80" s="164">
        <v>225.67</v>
      </c>
      <c r="J80" s="164">
        <v>308.69</v>
      </c>
      <c r="K80" s="164">
        <v>267.44</v>
      </c>
      <c r="L80" s="164">
        <v>62.01</v>
      </c>
      <c r="M80" s="164">
        <v>242.99</v>
      </c>
      <c r="N80" s="164">
        <v>658.27</v>
      </c>
      <c r="O80" s="90"/>
      <c r="P80" s="90"/>
      <c r="Q80" s="90"/>
      <c r="R80" s="90"/>
      <c r="S80" s="90"/>
      <c r="T80" s="90"/>
      <c r="U80" s="90"/>
      <c r="V80" s="90"/>
      <c r="W80" s="90"/>
    </row>
    <row r="81" spans="1:23" s="71" customFormat="1" ht="19.149999999999999" customHeight="1">
      <c r="A81" s="70">
        <f>IF(B81&lt;&gt;"",COUNTA($B$19:B81),"")</f>
        <v>62</v>
      </c>
      <c r="B81" s="80" t="s">
        <v>89</v>
      </c>
      <c r="C81" s="165">
        <v>3395.44</v>
      </c>
      <c r="D81" s="165">
        <v>3741.52</v>
      </c>
      <c r="E81" s="165">
        <v>1682.6</v>
      </c>
      <c r="F81" s="165">
        <v>1641.29</v>
      </c>
      <c r="G81" s="165">
        <v>1688.79</v>
      </c>
      <c r="H81" s="165">
        <v>1548.74</v>
      </c>
      <c r="I81" s="165">
        <v>1536.72</v>
      </c>
      <c r="J81" s="165">
        <v>1532.91</v>
      </c>
      <c r="K81" s="165">
        <v>1632.48</v>
      </c>
      <c r="L81" s="165">
        <v>2016.13</v>
      </c>
      <c r="M81" s="165">
        <v>67.44</v>
      </c>
      <c r="N81" s="165">
        <v>1592.13</v>
      </c>
      <c r="O81" s="90"/>
      <c r="P81" s="90"/>
      <c r="Q81" s="90"/>
      <c r="R81" s="90"/>
      <c r="S81" s="90"/>
      <c r="T81" s="90"/>
      <c r="U81" s="90"/>
      <c r="V81" s="90"/>
      <c r="W81" s="90"/>
    </row>
    <row r="82" spans="1:23" s="87" customFormat="1" ht="11.1" customHeight="1">
      <c r="A82" s="69">
        <f>IF(B82&lt;&gt;"",COUNTA($B$19:B82),"")</f>
        <v>63</v>
      </c>
      <c r="B82" s="78" t="s">
        <v>90</v>
      </c>
      <c r="C82" s="164">
        <v>366.19</v>
      </c>
      <c r="D82" s="164">
        <v>240.17</v>
      </c>
      <c r="E82" s="164">
        <v>222.63</v>
      </c>
      <c r="F82" s="164">
        <v>316.13</v>
      </c>
      <c r="G82" s="164">
        <v>216.05</v>
      </c>
      <c r="H82" s="164">
        <v>184.6</v>
      </c>
      <c r="I82" s="164">
        <v>202.72</v>
      </c>
      <c r="J82" s="164">
        <v>287.43</v>
      </c>
      <c r="K82" s="164">
        <v>291.85000000000002</v>
      </c>
      <c r="L82" s="164">
        <v>163.03</v>
      </c>
      <c r="M82" s="164">
        <v>8.51</v>
      </c>
      <c r="N82" s="164">
        <v>167.84</v>
      </c>
      <c r="O82" s="90"/>
      <c r="P82" s="90"/>
      <c r="Q82" s="90"/>
      <c r="R82" s="90"/>
      <c r="S82" s="90"/>
      <c r="T82" s="90"/>
      <c r="U82" s="90"/>
      <c r="V82" s="90"/>
      <c r="W82" s="90"/>
    </row>
    <row r="83" spans="1:23" s="87" customFormat="1" ht="11.1" customHeight="1">
      <c r="A83" s="69">
        <f>IF(B83&lt;&gt;"",COUNTA($B$19:B83),"")</f>
        <v>64</v>
      </c>
      <c r="B83" s="78" t="s">
        <v>91</v>
      </c>
      <c r="C83" s="164" t="s">
        <v>8</v>
      </c>
      <c r="D83" s="164" t="s">
        <v>8</v>
      </c>
      <c r="E83" s="164" t="s">
        <v>8</v>
      </c>
      <c r="F83" s="164" t="s">
        <v>8</v>
      </c>
      <c r="G83" s="164" t="s">
        <v>8</v>
      </c>
      <c r="H83" s="164" t="s">
        <v>8</v>
      </c>
      <c r="I83" s="164" t="s">
        <v>8</v>
      </c>
      <c r="J83" s="164" t="s">
        <v>8</v>
      </c>
      <c r="K83" s="164" t="s">
        <v>8</v>
      </c>
      <c r="L83" s="164" t="s">
        <v>8</v>
      </c>
      <c r="M83" s="164" t="s">
        <v>8</v>
      </c>
      <c r="N83" s="164" t="s">
        <v>8</v>
      </c>
      <c r="O83" s="90"/>
      <c r="P83" s="90"/>
      <c r="Q83" s="90"/>
      <c r="R83" s="90"/>
      <c r="S83" s="90"/>
      <c r="T83" s="90"/>
      <c r="U83" s="90"/>
      <c r="V83" s="90"/>
      <c r="W83" s="90"/>
    </row>
    <row r="84" spans="1:23" s="87" customFormat="1" ht="11.1" customHeight="1">
      <c r="A84" s="69">
        <f>IF(B84&lt;&gt;"",COUNTA($B$19:B84),"")</f>
        <v>65</v>
      </c>
      <c r="B84" s="78" t="s">
        <v>92</v>
      </c>
      <c r="C84" s="164">
        <v>236.53</v>
      </c>
      <c r="D84" s="164">
        <v>74.260000000000005</v>
      </c>
      <c r="E84" s="164">
        <v>126.48</v>
      </c>
      <c r="F84" s="164">
        <v>140.93</v>
      </c>
      <c r="G84" s="164">
        <v>142.4</v>
      </c>
      <c r="H84" s="164">
        <v>106.8</v>
      </c>
      <c r="I84" s="164">
        <v>139.91999999999999</v>
      </c>
      <c r="J84" s="164">
        <v>105.87</v>
      </c>
      <c r="K84" s="164">
        <v>115.31</v>
      </c>
      <c r="L84" s="164">
        <v>143.16</v>
      </c>
      <c r="M84" s="164">
        <v>2.08</v>
      </c>
      <c r="N84" s="164">
        <v>146.6</v>
      </c>
      <c r="O84" s="90"/>
      <c r="P84" s="90"/>
      <c r="Q84" s="90"/>
      <c r="R84" s="90"/>
      <c r="S84" s="90"/>
      <c r="T84" s="90"/>
      <c r="U84" s="90"/>
      <c r="V84" s="90"/>
      <c r="W84" s="90"/>
    </row>
    <row r="85" spans="1:23" s="87" customFormat="1" ht="11.1" customHeight="1">
      <c r="A85" s="69">
        <f>IF(B85&lt;&gt;"",COUNTA($B$19:B85),"")</f>
        <v>66</v>
      </c>
      <c r="B85" s="78" t="s">
        <v>74</v>
      </c>
      <c r="C85" s="164">
        <v>7.52</v>
      </c>
      <c r="D85" s="164" t="s">
        <v>8</v>
      </c>
      <c r="E85" s="164">
        <v>7.45</v>
      </c>
      <c r="F85" s="164">
        <v>13.49</v>
      </c>
      <c r="G85" s="164">
        <v>21.17</v>
      </c>
      <c r="H85" s="164">
        <v>8.23</v>
      </c>
      <c r="I85" s="164">
        <v>10.199999999999999</v>
      </c>
      <c r="J85" s="164">
        <v>3.5</v>
      </c>
      <c r="K85" s="164">
        <v>2.6</v>
      </c>
      <c r="L85" s="164">
        <v>0.94</v>
      </c>
      <c r="M85" s="164">
        <v>1.34</v>
      </c>
      <c r="N85" s="164">
        <v>1.02</v>
      </c>
      <c r="O85" s="90"/>
      <c r="P85" s="90"/>
      <c r="Q85" s="90"/>
      <c r="R85" s="90"/>
      <c r="S85" s="90"/>
      <c r="T85" s="90"/>
      <c r="U85" s="90"/>
      <c r="V85" s="90"/>
      <c r="W85" s="90"/>
    </row>
    <row r="86" spans="1:23" s="71" customFormat="1" ht="19.149999999999999" customHeight="1">
      <c r="A86" s="70">
        <f>IF(B86&lt;&gt;"",COUNTA($B$19:B86),"")</f>
        <v>67</v>
      </c>
      <c r="B86" s="80" t="s">
        <v>93</v>
      </c>
      <c r="C86" s="165">
        <v>595.20000000000005</v>
      </c>
      <c r="D86" s="165">
        <v>314.42</v>
      </c>
      <c r="E86" s="165">
        <v>341.66</v>
      </c>
      <c r="F86" s="165">
        <v>443.56</v>
      </c>
      <c r="G86" s="165">
        <v>337.27</v>
      </c>
      <c r="H86" s="165">
        <v>283.17</v>
      </c>
      <c r="I86" s="165">
        <v>332.45</v>
      </c>
      <c r="J86" s="165">
        <v>389.79</v>
      </c>
      <c r="K86" s="165">
        <v>404.56</v>
      </c>
      <c r="L86" s="165">
        <v>305.24</v>
      </c>
      <c r="M86" s="165">
        <v>9.25</v>
      </c>
      <c r="N86" s="165">
        <v>313.42</v>
      </c>
      <c r="O86" s="90"/>
      <c r="P86" s="90"/>
      <c r="Q86" s="90"/>
      <c r="R86" s="90"/>
      <c r="S86" s="90"/>
      <c r="T86" s="90"/>
      <c r="U86" s="90"/>
      <c r="V86" s="90"/>
      <c r="W86" s="90"/>
    </row>
    <row r="87" spans="1:23" s="71" customFormat="1" ht="19.149999999999999" customHeight="1">
      <c r="A87" s="70">
        <f>IF(B87&lt;&gt;"",COUNTA($B$19:B87),"")</f>
        <v>68</v>
      </c>
      <c r="B87" s="80" t="s">
        <v>94</v>
      </c>
      <c r="C87" s="165">
        <v>3990.64</v>
      </c>
      <c r="D87" s="165">
        <v>4055.95</v>
      </c>
      <c r="E87" s="165">
        <v>2024.26</v>
      </c>
      <c r="F87" s="165">
        <v>2084.85</v>
      </c>
      <c r="G87" s="165">
        <v>2026.06</v>
      </c>
      <c r="H87" s="165">
        <v>1831.91</v>
      </c>
      <c r="I87" s="165">
        <v>1869.16</v>
      </c>
      <c r="J87" s="165">
        <v>1922.71</v>
      </c>
      <c r="K87" s="165">
        <v>2037.04</v>
      </c>
      <c r="L87" s="165">
        <v>2321.37</v>
      </c>
      <c r="M87" s="165">
        <v>76.69</v>
      </c>
      <c r="N87" s="165">
        <v>1905.55</v>
      </c>
      <c r="O87" s="90"/>
      <c r="P87" s="90"/>
      <c r="Q87" s="90"/>
      <c r="R87" s="90"/>
      <c r="S87" s="90"/>
      <c r="T87" s="90"/>
      <c r="U87" s="90"/>
      <c r="V87" s="90"/>
      <c r="W87" s="90"/>
    </row>
    <row r="88" spans="1:23" s="71" customFormat="1" ht="19.149999999999999" customHeight="1">
      <c r="A88" s="70">
        <f>IF(B88&lt;&gt;"",COUNTA($B$19:B88),"")</f>
        <v>69</v>
      </c>
      <c r="B88" s="80" t="s">
        <v>95</v>
      </c>
      <c r="C88" s="165">
        <v>100.57</v>
      </c>
      <c r="D88" s="165">
        <v>-3.11</v>
      </c>
      <c r="E88" s="165">
        <v>29.06</v>
      </c>
      <c r="F88" s="165">
        <v>204.69</v>
      </c>
      <c r="G88" s="165">
        <v>132.41</v>
      </c>
      <c r="H88" s="165">
        <v>74.38</v>
      </c>
      <c r="I88" s="165">
        <v>116.68</v>
      </c>
      <c r="J88" s="165">
        <v>-135.01</v>
      </c>
      <c r="K88" s="165">
        <v>-207.84</v>
      </c>
      <c r="L88" s="165">
        <v>71.06</v>
      </c>
      <c r="M88" s="165">
        <v>-4.82</v>
      </c>
      <c r="N88" s="165">
        <v>98.52</v>
      </c>
      <c r="O88" s="90"/>
      <c r="P88" s="90"/>
      <c r="Q88" s="90"/>
      <c r="R88" s="90"/>
      <c r="S88" s="90"/>
      <c r="T88" s="90"/>
      <c r="U88" s="90"/>
      <c r="V88" s="90"/>
      <c r="W88" s="90"/>
    </row>
    <row r="89" spans="1:23" s="87" customFormat="1" ht="24.95" customHeight="1">
      <c r="A89" s="69">
        <f>IF(B89&lt;&gt;"",COUNTA($B$19:B89),"")</f>
        <v>70</v>
      </c>
      <c r="B89" s="81" t="s">
        <v>96</v>
      </c>
      <c r="C89" s="166">
        <v>258.83999999999997</v>
      </c>
      <c r="D89" s="166">
        <v>233</v>
      </c>
      <c r="E89" s="166">
        <v>130.13999999999999</v>
      </c>
      <c r="F89" s="166">
        <v>189.2</v>
      </c>
      <c r="G89" s="166">
        <v>174.47</v>
      </c>
      <c r="H89" s="166">
        <v>166.62</v>
      </c>
      <c r="I89" s="166">
        <v>148.69999999999999</v>
      </c>
      <c r="J89" s="166">
        <v>6.18</v>
      </c>
      <c r="K89" s="166">
        <v>104.82</v>
      </c>
      <c r="L89" s="166">
        <v>152.18</v>
      </c>
      <c r="M89" s="166">
        <v>17.75</v>
      </c>
      <c r="N89" s="166">
        <v>124.17</v>
      </c>
      <c r="O89" s="90"/>
      <c r="P89" s="90"/>
      <c r="Q89" s="90"/>
      <c r="R89" s="90"/>
      <c r="S89" s="90"/>
      <c r="T89" s="90"/>
      <c r="U89" s="90"/>
      <c r="V89" s="90"/>
      <c r="W89" s="90"/>
    </row>
    <row r="90" spans="1:23" s="87" customFormat="1" ht="15" customHeight="1">
      <c r="A90" s="69">
        <f>IF(B90&lt;&gt;"",COUNTA($B$19:B90),"")</f>
        <v>71</v>
      </c>
      <c r="B90" s="78" t="s">
        <v>97</v>
      </c>
      <c r="C90" s="164">
        <v>127.5</v>
      </c>
      <c r="D90" s="164">
        <v>107.95</v>
      </c>
      <c r="E90" s="164">
        <v>71.17</v>
      </c>
      <c r="F90" s="164">
        <v>38.76</v>
      </c>
      <c r="G90" s="164">
        <v>46.55</v>
      </c>
      <c r="H90" s="164">
        <v>78.34</v>
      </c>
      <c r="I90" s="164">
        <v>46.53</v>
      </c>
      <c r="J90" s="164">
        <v>78.650000000000006</v>
      </c>
      <c r="K90" s="164">
        <v>123.62</v>
      </c>
      <c r="L90" s="164">
        <v>71.05</v>
      </c>
      <c r="M90" s="164">
        <v>5.01</v>
      </c>
      <c r="N90" s="164">
        <v>57.91</v>
      </c>
      <c r="O90" s="90"/>
      <c r="P90" s="90"/>
      <c r="Q90" s="90"/>
      <c r="R90" s="90"/>
      <c r="S90" s="90"/>
      <c r="T90" s="90"/>
      <c r="U90" s="90"/>
      <c r="V90" s="90"/>
      <c r="W90" s="90"/>
    </row>
    <row r="91" spans="1:23" ht="11.1" customHeight="1">
      <c r="A91" s="69">
        <f>IF(B91&lt;&gt;"",COUNTA($B$19:B91),"")</f>
        <v>72</v>
      </c>
      <c r="B91" s="78" t="s">
        <v>98</v>
      </c>
      <c r="C91" s="164">
        <v>85.76</v>
      </c>
      <c r="D91" s="164">
        <v>71.31</v>
      </c>
      <c r="E91" s="164">
        <v>56.83</v>
      </c>
      <c r="F91" s="164">
        <v>73.83</v>
      </c>
      <c r="G91" s="164">
        <v>61.9</v>
      </c>
      <c r="H91" s="164">
        <v>70.77</v>
      </c>
      <c r="I91" s="164">
        <v>61.39</v>
      </c>
      <c r="J91" s="164">
        <v>58.57</v>
      </c>
      <c r="K91" s="164">
        <v>40.14</v>
      </c>
      <c r="L91" s="164">
        <v>41.84</v>
      </c>
      <c r="M91" s="164">
        <v>2.21</v>
      </c>
      <c r="N91" s="164">
        <v>30.98</v>
      </c>
    </row>
  </sheetData>
  <mergeCells count="27">
    <mergeCell ref="I1:N1"/>
    <mergeCell ref="K6:K13"/>
    <mergeCell ref="J6:J13"/>
    <mergeCell ref="I4:L5"/>
    <mergeCell ref="M4:M16"/>
    <mergeCell ref="N4:N16"/>
    <mergeCell ref="E4:E16"/>
    <mergeCell ref="F4:H5"/>
    <mergeCell ref="I6:I13"/>
    <mergeCell ref="I2:N3"/>
    <mergeCell ref="C2:H3"/>
    <mergeCell ref="A1:B3"/>
    <mergeCell ref="I18:N18"/>
    <mergeCell ref="C1:H1"/>
    <mergeCell ref="C55:H55"/>
    <mergeCell ref="I55:N55"/>
    <mergeCell ref="G6:G13"/>
    <mergeCell ref="I14:L16"/>
    <mergeCell ref="L6:L13"/>
    <mergeCell ref="F6:F13"/>
    <mergeCell ref="H6:H13"/>
    <mergeCell ref="C18:H18"/>
    <mergeCell ref="F14:H16"/>
    <mergeCell ref="B4:B16"/>
    <mergeCell ref="A4:A16"/>
    <mergeCell ref="C4:C16"/>
    <mergeCell ref="D4:D1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L233 2022 00&amp;R&amp;"-,Standard"&amp;7&amp;P</oddFooter>
    <evenFooter>&amp;L&amp;"-,Standard"&amp;7&amp;P&amp;R&amp;"-,Standard"&amp;7StatA MV, Statistischer Bericht L233 2022 00</evenFooter>
  </headerFooter>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39</vt:i4>
      </vt:variant>
      <vt:variant>
        <vt:lpstr>Benannte Bereiche</vt:lpstr>
      </vt:variant>
      <vt:variant>
        <vt:i4>71</vt:i4>
      </vt:variant>
    </vt:vector>
  </HeadingPairs>
  <TitlesOfParts>
    <vt:vector size="110" baseType="lpstr">
      <vt:lpstr>Deckblatt</vt:lpstr>
      <vt:lpstr>Inhalt</vt:lpstr>
      <vt:lpstr>Vorbem.</vt:lpstr>
      <vt:lpstr>Produktrahmenplan</vt:lpstr>
      <vt:lpstr>Kontenrahmenplan</vt:lpstr>
      <vt:lpstr>Zuordnungsschlüssel</vt:lpstr>
      <vt:lpstr>1.</vt:lpstr>
      <vt:lpstr>2.</vt:lpstr>
      <vt:lpstr>3.</vt:lpstr>
      <vt:lpstr>4.1</vt:lpstr>
      <vt:lpstr>4.2</vt:lpstr>
      <vt:lpstr>4.3</vt:lpstr>
      <vt:lpstr>4.4</vt:lpstr>
      <vt:lpstr>4.5</vt:lpstr>
      <vt:lpstr>4.5.1</vt:lpstr>
      <vt:lpstr>4.5.2</vt:lpstr>
      <vt:lpstr>4.6</vt:lpstr>
      <vt:lpstr>4.7</vt:lpstr>
      <vt:lpstr>4.8</vt:lpstr>
      <vt:lpstr>4.9</vt:lpstr>
      <vt:lpstr>5.</vt:lpstr>
      <vt:lpstr>6.1</vt:lpstr>
      <vt:lpstr>6.2</vt:lpstr>
      <vt:lpstr>6.3</vt:lpstr>
      <vt:lpstr>6.4</vt:lpstr>
      <vt:lpstr>6.5</vt:lpstr>
      <vt:lpstr>6.6</vt:lpstr>
      <vt:lpstr>7.1</vt:lpstr>
      <vt:lpstr>7.2</vt:lpstr>
      <vt:lpstr>7.3</vt:lpstr>
      <vt:lpstr>7.4</vt:lpstr>
      <vt:lpstr>7.5</vt:lpstr>
      <vt:lpstr>7.6</vt:lpstr>
      <vt:lpstr>8.1</vt:lpstr>
      <vt:lpstr>8.2</vt:lpstr>
      <vt:lpstr>8.3</vt:lpstr>
      <vt:lpstr>8.4</vt:lpstr>
      <vt:lpstr>8.5</vt:lpstr>
      <vt:lpstr>8.6</vt:lpstr>
      <vt:lpstr>'1.'!Drucktitel</vt:lpstr>
      <vt:lpstr>'2.'!Drucktitel</vt:lpstr>
      <vt:lpstr>'3.'!Drucktitel</vt:lpstr>
      <vt:lpstr>'4.1'!Drucktitel</vt:lpstr>
      <vt:lpstr>'4.2'!Drucktitel</vt:lpstr>
      <vt:lpstr>'4.3'!Drucktitel</vt:lpstr>
      <vt:lpstr>'4.4'!Drucktitel</vt:lpstr>
      <vt:lpstr>'4.5'!Drucktitel</vt:lpstr>
      <vt:lpstr>'4.5.1'!Drucktitel</vt:lpstr>
      <vt:lpstr>'4.5.2'!Drucktitel</vt:lpstr>
      <vt:lpstr>'4.6'!Drucktitel</vt:lpstr>
      <vt:lpstr>'4.7'!Drucktitel</vt:lpstr>
      <vt:lpstr>'4.8'!Drucktitel</vt:lpstr>
      <vt:lpstr>'4.9'!Drucktitel</vt:lpstr>
      <vt:lpstr>'5.'!Drucktitel</vt:lpstr>
      <vt:lpstr>'6.1'!Drucktitel</vt:lpstr>
      <vt:lpstr>'6.2'!Drucktitel</vt:lpstr>
      <vt:lpstr>'6.3'!Drucktitel</vt:lpstr>
      <vt:lpstr>'6.4'!Drucktitel</vt:lpstr>
      <vt:lpstr>'6.5'!Drucktitel</vt:lpstr>
      <vt:lpstr>'6.6'!Drucktitel</vt:lpstr>
      <vt:lpstr>'7.1'!Drucktitel</vt:lpstr>
      <vt:lpstr>'7.2'!Drucktitel</vt:lpstr>
      <vt:lpstr>'7.3'!Drucktitel</vt:lpstr>
      <vt:lpstr>'7.4'!Drucktitel</vt:lpstr>
      <vt:lpstr>'7.5'!Drucktitel</vt:lpstr>
      <vt:lpstr>'7.6'!Drucktitel</vt:lpstr>
      <vt:lpstr>'8.1'!Drucktitel</vt:lpstr>
      <vt:lpstr>'8.2'!Drucktitel</vt:lpstr>
      <vt:lpstr>'8.3'!Drucktitel</vt:lpstr>
      <vt:lpstr>'8.4'!Drucktitel</vt:lpstr>
      <vt:lpstr>'8.5'!Drucktitel</vt:lpstr>
      <vt:lpstr>'8.6'!Drucktitel</vt:lpstr>
      <vt:lpstr>Kontenrahmenplan!Drucktitel</vt:lpstr>
      <vt:lpstr>Produktrahmenplan!Drucktitel</vt:lpstr>
      <vt:lpstr>Zuordnungsschlüssel!OLE_LINK51</vt:lpstr>
      <vt:lpstr>Deckblatt!Print_Area</vt:lpstr>
      <vt:lpstr>'2.'!Print_Titles</vt:lpstr>
      <vt:lpstr>'3.'!Print_Titles</vt:lpstr>
      <vt:lpstr>'4.1'!Print_Titles</vt:lpstr>
      <vt:lpstr>'4.2'!Print_Titles</vt:lpstr>
      <vt:lpstr>'4.3'!Print_Titles</vt:lpstr>
      <vt:lpstr>'4.4'!Print_Titles</vt:lpstr>
      <vt:lpstr>'4.5'!Print_Titles</vt:lpstr>
      <vt:lpstr>'4.5.1'!Print_Titles</vt:lpstr>
      <vt:lpstr>'4.5.2'!Print_Titles</vt:lpstr>
      <vt:lpstr>'4.6'!Print_Titles</vt:lpstr>
      <vt:lpstr>'4.7'!Print_Titles</vt:lpstr>
      <vt:lpstr>'4.8'!Print_Titles</vt:lpstr>
      <vt:lpstr>'4.9'!Print_Titles</vt:lpstr>
      <vt:lpstr>'5.'!Print_Titles</vt:lpstr>
      <vt:lpstr>'6.1'!Print_Titles</vt:lpstr>
      <vt:lpstr>'6.2'!Print_Titles</vt:lpstr>
      <vt:lpstr>'6.3'!Print_Titles</vt:lpstr>
      <vt:lpstr>'6.4'!Print_Titles</vt:lpstr>
      <vt:lpstr>'6.5'!Print_Titles</vt:lpstr>
      <vt:lpstr>'6.6'!Print_Titles</vt:lpstr>
      <vt:lpstr>'7.1'!Print_Titles</vt:lpstr>
      <vt:lpstr>'7.2'!Print_Titles</vt:lpstr>
      <vt:lpstr>'7.3'!Print_Titles</vt:lpstr>
      <vt:lpstr>'7.4'!Print_Titles</vt:lpstr>
      <vt:lpstr>'7.5'!Print_Titles</vt:lpstr>
      <vt:lpstr>'7.6'!Print_Titles</vt:lpstr>
      <vt:lpstr>'8.1'!Print_Titles</vt:lpstr>
      <vt:lpstr>'8.2'!Print_Titles</vt:lpstr>
      <vt:lpstr>'8.3'!Print_Titles</vt:lpstr>
      <vt:lpstr>'8.4'!Print_Titles</vt:lpstr>
      <vt:lpstr>'8.5'!Print_Titles</vt:lpstr>
      <vt:lpstr>'8.6'!Print_Titles</vt:lpstr>
      <vt:lpstr>Kontenrahmenplan!Print_Titles</vt:lpstr>
      <vt:lpstr>Produktrahmenplan!Print_Titles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L233 Ausgaben und Einnahmen der Gemeinden und Gemeindeverbände 2022</dc:title>
  <dc:subject>Gemeindefinanzen</dc:subject>
  <dc:creator>FB 432</dc:creator>
  <cp:lastModifiedBy> </cp:lastModifiedBy>
  <cp:lastPrinted>2024-05-06T04:53:10Z</cp:lastPrinted>
  <dcterms:created xsi:type="dcterms:W3CDTF">2011-04-07T09:09:55Z</dcterms:created>
  <dcterms:modified xsi:type="dcterms:W3CDTF">2024-05-06T04:55:11Z</dcterms:modified>
</cp:coreProperties>
</file>