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19.1" sheetId="21" r:id="rId5"/>
    <sheet name="19.2" sheetId="22" r:id="rId6"/>
    <sheet name="19.3, 19.4" sheetId="23" r:id="rId7"/>
    <sheet name="19.5" sheetId="24" r:id="rId8"/>
    <sheet name="19.6" sheetId="25" r:id="rId9"/>
    <sheet name="Fußnotenerläuterungen" sheetId="26" r:id="rId10"/>
    <sheet name="Methodik" sheetId="31" r:id="rId11"/>
    <sheet name="Glossar" sheetId="32" r:id="rId12"/>
    <sheet name="Mehr zum Thema" sheetId="29" r:id="rId13"/>
    <sheet name=" " sheetId="30" r:id="rId14"/>
  </sheets>
  <definedNames>
    <definedName name="_GrafikDaten_19.1">Titelblatt!$C$20:$D$32</definedName>
    <definedName name="_GrafikDaten_19.2">'Überblick in Grafiken'!$C$3:$G$22</definedName>
    <definedName name="_GrafikDaten_19.3">'Überblick in Grafiken'!$C$33:$J$53</definedName>
    <definedName name="_GrafikDaten_19.4">'19.1'!$M$38:$O$57</definedName>
    <definedName name="_GrafikDaten_19.5">'19.2'!$J$32:$N$64</definedName>
    <definedName name="_GrafikDaten_19.6">'19.3, 19.4'!$G$40:$J$51</definedName>
    <definedName name="_GrafikDaten_19.7">'19.5'!$L$37:$M$54</definedName>
    <definedName name="_Tabelle_19.1">'19.1'!$A$2:$K$36</definedName>
    <definedName name="_Tabelle_19.2">'19.2'!$A$2:$H$30</definedName>
    <definedName name="_Tabelle_19.3">'19.3, 19.4'!$A$2:$E$16</definedName>
    <definedName name="_Tabelle_19.4">'19.3, 19.4'!$A$19:$E$38</definedName>
    <definedName name="_Tabelle_19.5">'19.5'!$A$2:$J$35</definedName>
    <definedName name="_Tabelle_19.6">'19.6'!$A$2:$I$46</definedName>
    <definedName name="_xlnm.Print_Area" localSheetId="4">'19.1'!$A$2:$K$58</definedName>
    <definedName name="_xlnm.Print_Area" localSheetId="5">'19.2'!$A$2:$H$57</definedName>
    <definedName name="_xlnm.Print_Area" localSheetId="6">'19.3, 19.4'!$A$2:$E$58</definedName>
    <definedName name="_xlnm.Print_Area" localSheetId="7">'19.5'!$A$2:$J$58</definedName>
    <definedName name="_xlnm.Print_Area" localSheetId="8">'19.6'!$A$2:$I$59</definedName>
    <definedName name="_xlnm.Print_Area" localSheetId="9">Fußnotenerläuterungen!$A$2:$B$14</definedName>
    <definedName name="_xlnm.Print_Area" localSheetId="11">Glossar!$A$2:$A$16</definedName>
    <definedName name="_xlnm.Print_Area" localSheetId="1">Inhalt!$A$2:$C$24</definedName>
    <definedName name="_xlnm.Print_Area" localSheetId="12">'Mehr zum Thema'!$A$2:$B$16</definedName>
    <definedName name="_xlnm.Print_Area" localSheetId="10">Methodik!$A$2:$A$43</definedName>
    <definedName name="_xlnm.Print_Area" localSheetId="0">Titelblatt!$A$2:$A$54</definedName>
    <definedName name="_xlnm.Print_Area" localSheetId="2">'Überblick in Grafiken'!$A$2:$A$64</definedName>
    <definedName name="_xlnm.Print_Area" localSheetId="3">'Überblick in Worten'!$A$2:$B$12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6" i="18"/>
  <c r="C7" i="18"/>
  <c r="C8" i="18"/>
  <c r="C9" i="18"/>
  <c r="C10" i="18"/>
  <c r="C11" i="18"/>
  <c r="C13" i="18"/>
  <c r="C14" i="18"/>
  <c r="C15" i="18"/>
  <c r="C16" i="18"/>
  <c r="C17" i="18"/>
  <c r="C18" i="18"/>
  <c r="C19" i="18"/>
  <c r="C21" i="18"/>
  <c r="C22" i="18"/>
  <c r="C23" i="18"/>
  <c r="C24" i="18"/>
  <c r="C3" i="18"/>
  <c r="G36" i="21" l="1"/>
  <c r="F36" i="21"/>
  <c r="B36" i="21" l="1"/>
  <c r="D29" i="17" l="1"/>
  <c r="D28" i="17"/>
  <c r="D27" i="17"/>
  <c r="D26" i="17"/>
  <c r="D25" i="17"/>
  <c r="D24" i="17"/>
  <c r="D32" i="17"/>
  <c r="D30" i="17"/>
  <c r="D31" i="17"/>
  <c r="D22" i="17"/>
  <c r="M54" i="24" l="1"/>
  <c r="M53" i="24"/>
  <c r="M52" i="24"/>
  <c r="M51" i="24"/>
  <c r="M50" i="24"/>
  <c r="M49" i="24"/>
  <c r="M48" i="24"/>
  <c r="I47" i="23" l="1"/>
  <c r="P47" i="23" s="1"/>
  <c r="J47" i="23"/>
  <c r="Q47" i="23" s="1"/>
  <c r="I48" i="23"/>
  <c r="P48" i="23" s="1"/>
  <c r="J48" i="23"/>
  <c r="Q48" i="23" s="1"/>
  <c r="I49" i="23"/>
  <c r="P49" i="23" s="1"/>
  <c r="J49" i="23"/>
  <c r="Q49" i="23" s="1"/>
  <c r="I50" i="23"/>
  <c r="P50" i="23" s="1"/>
  <c r="J50" i="23"/>
  <c r="Q50" i="23" s="1"/>
  <c r="I51" i="23"/>
  <c r="P51" i="23" s="1"/>
  <c r="J51" i="23"/>
  <c r="Q51" i="23" s="1"/>
  <c r="H51" i="23"/>
  <c r="O51" i="23" s="1"/>
  <c r="H50" i="23"/>
  <c r="O50" i="23" s="1"/>
  <c r="H49" i="23"/>
  <c r="O49" i="23" s="1"/>
  <c r="H48" i="23"/>
  <c r="O48" i="23" s="1"/>
  <c r="H47" i="23"/>
  <c r="O47" i="23" s="1"/>
  <c r="I44" i="23"/>
  <c r="P44" i="23" s="1"/>
  <c r="J44" i="23"/>
  <c r="Q44" i="23" s="1"/>
  <c r="I45" i="23"/>
  <c r="P45" i="23" s="1"/>
  <c r="J45" i="23"/>
  <c r="Q45" i="23" s="1"/>
  <c r="J43" i="23"/>
  <c r="Q43" i="23" s="1"/>
  <c r="I43" i="23"/>
  <c r="P43" i="23" s="1"/>
  <c r="H45" i="23"/>
  <c r="O45" i="23" s="1"/>
  <c r="H44" i="23"/>
  <c r="O44" i="23" s="1"/>
  <c r="H43" i="23"/>
  <c r="O43" i="23" s="1"/>
  <c r="N65" i="22"/>
  <c r="M65" i="22"/>
  <c r="L65" i="22"/>
  <c r="K65" i="22"/>
  <c r="O58" i="21"/>
  <c r="N58" i="21"/>
  <c r="J54" i="19"/>
  <c r="I54" i="19"/>
  <c r="H54" i="19"/>
  <c r="G54" i="19"/>
  <c r="F54" i="19"/>
  <c r="E54" i="19"/>
  <c r="D54" i="19"/>
  <c r="G23" i="19"/>
  <c r="F23" i="19"/>
  <c r="E23" i="19"/>
  <c r="D23" i="19"/>
  <c r="I44" i="25" l="1"/>
  <c r="H44" i="25"/>
  <c r="G44" i="25"/>
  <c r="F44" i="25"/>
  <c r="E44" i="25"/>
  <c r="D44" i="25"/>
  <c r="C44" i="25"/>
  <c r="I43" i="25"/>
  <c r="H43" i="25"/>
  <c r="G43" i="25"/>
  <c r="F43" i="25"/>
  <c r="E43" i="25"/>
  <c r="D43" i="25"/>
  <c r="C43" i="25"/>
  <c r="I42" i="25"/>
  <c r="H42" i="25"/>
  <c r="G42" i="25"/>
  <c r="F42" i="25"/>
  <c r="E42" i="25"/>
  <c r="D42" i="25"/>
  <c r="C42" i="25"/>
  <c r="I41" i="25"/>
  <c r="H41" i="25"/>
  <c r="G41" i="25"/>
  <c r="F41" i="25"/>
  <c r="E41" i="25"/>
  <c r="D41" i="25"/>
  <c r="C41" i="25"/>
  <c r="I40" i="25"/>
  <c r="H40" i="25"/>
  <c r="G40" i="25"/>
  <c r="F40" i="25"/>
  <c r="E40" i="25"/>
  <c r="D40" i="25"/>
  <c r="C40" i="25"/>
  <c r="I39" i="25"/>
  <c r="H39" i="25"/>
  <c r="G39" i="25"/>
  <c r="F39" i="25"/>
  <c r="E39" i="25"/>
  <c r="D39" i="25"/>
  <c r="C39" i="25"/>
  <c r="I38" i="25"/>
  <c r="H38" i="25"/>
  <c r="G38" i="25"/>
  <c r="F38" i="25"/>
  <c r="E38" i="25"/>
  <c r="D38" i="25"/>
  <c r="C38" i="25"/>
  <c r="I37" i="25"/>
  <c r="H37" i="25"/>
  <c r="G37" i="25"/>
  <c r="F37" i="25"/>
  <c r="E37" i="25"/>
  <c r="D37" i="25"/>
  <c r="C37" i="25"/>
  <c r="I36" i="25"/>
  <c r="H36" i="25"/>
  <c r="G36" i="25"/>
  <c r="F36" i="25"/>
  <c r="E36" i="25"/>
  <c r="D36" i="25"/>
  <c r="C36" i="25"/>
  <c r="I35" i="25"/>
  <c r="H35" i="25"/>
  <c r="G35" i="25"/>
  <c r="F35" i="25"/>
  <c r="E35" i="25"/>
  <c r="D35" i="25"/>
  <c r="C35" i="25"/>
  <c r="I34" i="25"/>
  <c r="H34" i="25"/>
  <c r="G34" i="25"/>
  <c r="F34" i="25"/>
  <c r="E34" i="25"/>
  <c r="D34" i="25"/>
  <c r="C34" i="25"/>
  <c r="I33" i="25"/>
  <c r="H33" i="25"/>
  <c r="G33" i="25"/>
  <c r="F33" i="25"/>
  <c r="E33" i="25"/>
  <c r="D33" i="25"/>
  <c r="C33" i="25"/>
  <c r="I32" i="25"/>
  <c r="H32" i="25"/>
  <c r="G32" i="25"/>
  <c r="F32" i="25"/>
  <c r="E32" i="25"/>
  <c r="D32" i="25"/>
  <c r="C32" i="25"/>
  <c r="I31" i="25"/>
  <c r="H31" i="25"/>
  <c r="G31" i="25"/>
  <c r="F31" i="25"/>
  <c r="E31" i="25"/>
  <c r="D31" i="25"/>
  <c r="C31" i="25"/>
  <c r="I30" i="25"/>
  <c r="H30" i="25"/>
  <c r="G30" i="25"/>
  <c r="F30" i="25"/>
  <c r="E30" i="25"/>
  <c r="D30" i="25"/>
  <c r="C30" i="25"/>
  <c r="I29" i="25"/>
  <c r="H29" i="25"/>
  <c r="G29" i="25"/>
  <c r="F29" i="25"/>
  <c r="E29" i="25"/>
  <c r="D29" i="25"/>
  <c r="C29" i="25"/>
  <c r="I28" i="25"/>
  <c r="H28" i="25"/>
  <c r="G28" i="25"/>
  <c r="F28" i="25"/>
  <c r="E28" i="25"/>
  <c r="D28" i="25"/>
  <c r="C28" i="25"/>
  <c r="I27" i="25"/>
  <c r="H27" i="25"/>
  <c r="G27" i="25"/>
  <c r="F27" i="25"/>
  <c r="E27" i="25"/>
  <c r="D27" i="25"/>
  <c r="C27" i="25"/>
</calcChain>
</file>

<file path=xl/comments1.xml><?xml version="1.0" encoding="utf-8"?>
<comments xmlns="http://schemas.openxmlformats.org/spreadsheetml/2006/main">
  <authors>
    <author>Wank, Annett</author>
  </authors>
  <commentList>
    <comment ref="B4" authorId="0" shapeId="0">
      <text>
        <r>
          <rPr>
            <sz val="7"/>
            <color indexed="81"/>
            <rFont val="Calibri"/>
            <family val="2"/>
            <scheme val="minor"/>
          </rPr>
          <t>Einbezogen sind sämtliche Kraftwerke und Anlagen in Mecklenburg-Vorpommern, die Strom aus erneuerbaren Energien in das Netz zur allgemeinen Versorgung eingespeist haben (Kraftwerke der allgemeinen Versorgung, Industriekraftwerke und Anlagen Dritter).</t>
        </r>
      </text>
    </comment>
    <comment ref="F4" authorId="0" shapeId="0">
      <text>
        <r>
          <rPr>
            <sz val="7"/>
            <color indexed="81"/>
            <rFont val="Calibri"/>
            <family val="2"/>
            <scheme val="minor"/>
          </rPr>
          <t>Einschließlich Abfälle.</t>
        </r>
      </text>
    </comment>
  </commentList>
</comments>
</file>

<file path=xl/comments2.xml><?xml version="1.0" encoding="utf-8"?>
<comments xmlns="http://schemas.openxmlformats.org/spreadsheetml/2006/main">
  <authors>
    <author>Lange, Christina</author>
    <author>Etzien, Angelika</author>
  </authors>
  <commentList>
    <comment ref="A2" authorId="0" shapeId="0">
      <text>
        <r>
          <rPr>
            <sz val="7"/>
            <color indexed="81"/>
            <rFont val="Calibri"/>
            <family val="2"/>
            <scheme val="minor"/>
          </rPr>
          <t>Bruttostromerzeugung der Kraftwerke der Ernergieversorgungsunternehmen, der Stromerzeugungsanlagen der Industrie, der Kläranlagen sowie Einspeisung weiterer Anlagen zur Stromerzeugung aus erneuerbaren Energien.</t>
        </r>
      </text>
    </comment>
    <comment ref="A10" authorId="1" shapeId="0">
      <text>
        <r>
          <rPr>
            <sz val="7"/>
            <color indexed="81"/>
            <rFont val="Calibri"/>
            <family val="2"/>
            <scheme val="minor"/>
          </rPr>
          <t>Einschließlich nichtbiogener Abfälle.</t>
        </r>
      </text>
    </comment>
    <comment ref="A13" authorId="1" shapeId="0">
      <text>
        <r>
          <rPr>
            <sz val="7"/>
            <color indexed="81"/>
            <rFont val="Calibri"/>
            <family val="2"/>
            <scheme val="minor"/>
          </rPr>
          <t>Einschließlich biogener Abfälle.</t>
        </r>
      </text>
    </comment>
    <comment ref="A23" authorId="1" shapeId="0">
      <text>
        <r>
          <rPr>
            <sz val="7"/>
            <color indexed="81"/>
            <rFont val="Calibri"/>
            <family val="2"/>
            <scheme val="minor"/>
          </rPr>
          <t>Einschließlich nichtbiogener Abfälle.</t>
        </r>
      </text>
    </comment>
    <comment ref="A26" authorId="1" shapeId="0">
      <text>
        <r>
          <rPr>
            <sz val="7"/>
            <color indexed="81"/>
            <rFont val="Calibri"/>
            <family val="2"/>
            <scheme val="minor"/>
          </rPr>
          <t>Einschließlich biogener Abfälle.</t>
        </r>
      </text>
    </comment>
  </commentList>
</comments>
</file>

<file path=xl/comments3.xml><?xml version="1.0" encoding="utf-8"?>
<comments xmlns="http://schemas.openxmlformats.org/spreadsheetml/2006/main">
  <authors>
    <author>Lange, Christina</author>
  </authors>
  <commentList>
    <comment ref="A6" authorId="0" shapeId="0">
      <text>
        <r>
          <rPr>
            <sz val="7"/>
            <color indexed="81"/>
            <rFont val="Calibri"/>
            <family val="2"/>
            <scheme val="minor"/>
          </rPr>
          <t>Verarbeitendes Gewerbe, Bergbau sowie Gewinnung von Steinen und Erden.</t>
        </r>
      </text>
    </comment>
    <comment ref="A7"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t>
        </r>
      </text>
    </comment>
    <comment ref="A10" authorId="0" shapeId="0">
      <text>
        <r>
          <rPr>
            <sz val="7"/>
            <color indexed="81"/>
            <rFont val="Calibri"/>
            <family val="2"/>
            <scheme val="minor"/>
          </rPr>
          <t>Verarbeitendes Gewerbe, Bergbau sowie Gewinnung von Steinen und Erden.</t>
        </r>
      </text>
    </comment>
    <comment ref="A11"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t>
        </r>
      </text>
    </comment>
    <comment ref="A14" authorId="0" shapeId="0">
      <text>
        <r>
          <rPr>
            <sz val="7"/>
            <color indexed="81"/>
            <rFont val="Calibri"/>
            <family val="2"/>
            <scheme val="minor"/>
          </rPr>
          <t>Verarbeitendes Gewerbe, Bergbau sowie Gewinnung von Steinen und Erden.</t>
        </r>
      </text>
    </comment>
    <comment ref="A15"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t>
        </r>
      </text>
    </comment>
    <comment ref="A22" authorId="0" shapeId="0">
      <text>
        <r>
          <rPr>
            <sz val="7"/>
            <color indexed="81"/>
            <rFont val="Calibri"/>
            <family val="2"/>
            <scheme val="minor"/>
          </rPr>
          <t>Verarbeitendes Gewerbe, Bergbau sowie Gewinnung von Steinen und Erden.</t>
        </r>
      </text>
    </comment>
    <comment ref="A25"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t>
        </r>
      </text>
    </comment>
    <comment ref="A28" authorId="0" shapeId="0">
      <text>
        <r>
          <rPr>
            <sz val="7"/>
            <color indexed="81"/>
            <rFont val="Calibri"/>
            <family val="2"/>
            <scheme val="minor"/>
          </rPr>
          <t>Verarbeitendes Gewerbe, Bergbau sowie Gewinnung von Steinen und Erden.</t>
        </r>
      </text>
    </comment>
    <comment ref="A31"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t>
        </r>
      </text>
    </comment>
    <comment ref="A34" authorId="0" shapeId="0">
      <text>
        <r>
          <rPr>
            <sz val="7"/>
            <color indexed="81"/>
            <rFont val="Calibri"/>
            <family val="2"/>
            <scheme val="minor"/>
          </rPr>
          <t>Verarbeitendes Gewerbe, Bergbau sowie Gewinnung von Steinen und Erden.</t>
        </r>
      </text>
    </comment>
    <comment ref="A37" authorId="0" shapeId="0">
      <text>
        <r>
          <rPr>
            <sz val="7"/>
            <color indexed="81"/>
            <rFont val="Calibri"/>
            <family val="2"/>
            <scheme val="minor"/>
          </rPr>
          <t>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t>
        </r>
      </text>
    </comment>
  </commentList>
</comments>
</file>

<file path=xl/comments4.xml><?xml version="1.0" encoding="utf-8"?>
<comments xmlns="http://schemas.openxmlformats.org/spreadsheetml/2006/main">
  <authors>
    <author>USER  für Installationen</author>
  </authors>
  <commentList>
    <comment ref="F4" authorId="0" shapeId="0">
      <text>
        <r>
          <rPr>
            <sz val="7"/>
            <color indexed="81"/>
            <rFont val="Calibri"/>
            <family val="2"/>
            <scheme val="minor"/>
          </rPr>
          <t>Z. B. feste und flüssige biogene Brennstoffe, Biogas, Geothermie, Solarthermie, Umweltwärme, ohne biogene Abfälle.</t>
        </r>
      </text>
    </comment>
    <comment ref="H4" authorId="0" shapeId="0">
      <text>
        <r>
          <rPr>
            <sz val="7"/>
            <color indexed="81"/>
            <rFont val="Calibri"/>
            <family val="2"/>
            <scheme val="minor"/>
          </rPr>
          <t>Einschließlich Dampf.</t>
        </r>
      </text>
    </comment>
    <comment ref="I4" authorId="0" shapeId="0">
      <text>
        <r>
          <rPr>
            <sz val="7"/>
            <color indexed="81"/>
            <rFont val="Calibri"/>
            <family val="2"/>
            <scheme val="minor"/>
          </rPr>
          <t>Abfall sowie Flüssiggas, Dieselkraftstoff und andere Mineralölprodukte.</t>
        </r>
      </text>
    </comment>
  </commentList>
</comments>
</file>

<file path=xl/sharedStrings.xml><?xml version="1.0" encoding="utf-8"?>
<sst xmlns="http://schemas.openxmlformats.org/spreadsheetml/2006/main" count="563" uniqueCount="275">
  <si>
    <t>Seite</t>
  </si>
  <si>
    <t>Überblick</t>
  </si>
  <si>
    <t xml:space="preserve">  19.1</t>
  </si>
  <si>
    <t xml:space="preserve">  19.2</t>
  </si>
  <si>
    <t xml:space="preserve">  19.3</t>
  </si>
  <si>
    <t xml:space="preserve">  19.4</t>
  </si>
  <si>
    <t xml:space="preserve">  19.5</t>
  </si>
  <si>
    <t xml:space="preserve">  19.6</t>
  </si>
  <si>
    <t>Erläuterungen</t>
  </si>
  <si>
    <t xml:space="preserve">  Fußnotenerläuterungen</t>
  </si>
  <si>
    <t xml:space="preserve">  Mehr zum Thema</t>
  </si>
  <si>
    <t>§</t>
  </si>
  <si>
    <t>19.1 Anlagen zur Stromerzeugung aus erneuerbaren Energien im Zeitvergleich</t>
  </si>
  <si>
    <t>Jahr</t>
  </si>
  <si>
    <r>
      <t xml:space="preserve">Anlagen
ins-
gesamt </t>
    </r>
    <r>
      <rPr>
        <sz val="6"/>
        <rFont val="Calibri"/>
        <family val="2"/>
        <scheme val="minor"/>
      </rPr>
      <t>1)</t>
    </r>
  </si>
  <si>
    <t>Biogas
und Bio-
erdgas</t>
  </si>
  <si>
    <t>Deponie-
gas</t>
  </si>
  <si>
    <t>Klärgas</t>
  </si>
  <si>
    <t>Photo-
voltaik</t>
  </si>
  <si>
    <t>Wasser-
kraft und
Geo-
thermie</t>
  </si>
  <si>
    <t>Anlagen</t>
  </si>
  <si>
    <t>-</t>
  </si>
  <si>
    <t>Leistung in MW</t>
  </si>
  <si>
    <r>
      <t xml:space="preserve">19.2 Bruttostromerzeugung im Zeitvergleich </t>
    </r>
    <r>
      <rPr>
        <b/>
        <sz val="6"/>
        <rFont val="Calibri"/>
        <family val="2"/>
        <scheme val="minor"/>
      </rPr>
      <t>3)</t>
    </r>
  </si>
  <si>
    <t>MWh</t>
  </si>
  <si>
    <t>%</t>
  </si>
  <si>
    <t>Insgesamt</t>
  </si>
  <si>
    <t xml:space="preserve">  Steinkohle</t>
  </si>
  <si>
    <t xml:space="preserve">  Erdgas </t>
  </si>
  <si>
    <t xml:space="preserve">  Biomasse </t>
  </si>
  <si>
    <t>19.3 Absatz und Erlöse von Strom nach Abnehmerinnen und Abnehmern im Zeitvergleich</t>
  </si>
  <si>
    <t>Merkmal</t>
  </si>
  <si>
    <t>Stromabsatz an Letztverbraucherinnen und Letztverbraucher</t>
  </si>
  <si>
    <r>
      <t xml:space="preserve">   Industrie </t>
    </r>
    <r>
      <rPr>
        <sz val="6"/>
        <rFont val="Calibri"/>
        <family val="2"/>
        <scheme val="minor"/>
      </rPr>
      <t>6)</t>
    </r>
  </si>
  <si>
    <r>
      <t xml:space="preserve">   Haushaltskundinnen und -kunden </t>
    </r>
    <r>
      <rPr>
        <sz val="6"/>
        <rFont val="Calibri"/>
        <family val="2"/>
        <scheme val="minor"/>
      </rPr>
      <t>7)</t>
    </r>
  </si>
  <si>
    <t xml:space="preserve">   sonstige Letztverbraucherinnen und Letztverbraucher</t>
  </si>
  <si>
    <t>Erlöse aus dem Stromabsatz</t>
  </si>
  <si>
    <t>Cent je kWh</t>
  </si>
  <si>
    <t>Durchschnittserlöse aus dem Stromabsatz</t>
  </si>
  <si>
    <t>19.4 Absatz und Erlöse von Gas nach Abnehmerinnen und Abnehmern im Zeitvergleich</t>
  </si>
  <si>
    <t>Gasabsatz an Letztverbraucherinnen und Letztverbraucher</t>
  </si>
  <si>
    <t xml:space="preserve">   Elektrizitätsversorgung</t>
  </si>
  <si>
    <t xml:space="preserve">   Wärmeversorgung</t>
  </si>
  <si>
    <t>Erlöse aus dem Gasabsatz</t>
  </si>
  <si>
    <t>Durchschnittserlöse aus dem Gasabsatz</t>
  </si>
  <si>
    <t>Betriebe</t>
  </si>
  <si>
    <t>Anzahl</t>
  </si>
  <si>
    <t xml:space="preserve">   Gasversorgung</t>
  </si>
  <si>
    <t xml:space="preserve">   Wärme- und Kälteversorgung </t>
  </si>
  <si>
    <t xml:space="preserve">   Wasserversorgung</t>
  </si>
  <si>
    <t>Tätige Personen</t>
  </si>
  <si>
    <t>.</t>
  </si>
  <si>
    <t>h</t>
  </si>
  <si>
    <t>Bruttoentgeltsumme</t>
  </si>
  <si>
    <t>EUR</t>
  </si>
  <si>
    <t>Kohle</t>
  </si>
  <si>
    <t>Heizöl</t>
  </si>
  <si>
    <t>Erdgas</t>
  </si>
  <si>
    <t>Strom</t>
  </si>
  <si>
    <t>Einschließlich Abfälle.</t>
  </si>
  <si>
    <t>Methodik</t>
  </si>
  <si>
    <t>Glossar</t>
  </si>
  <si>
    <t>Mehr zum Thema</t>
  </si>
  <si>
    <t>&gt; www.statistik-mv.de</t>
  </si>
  <si>
    <t>Statistische Berichte Mecklenburg-Vorpommern</t>
  </si>
  <si>
    <t>&gt; E113E</t>
  </si>
  <si>
    <t>Energieverwendung der Industriebetriebe</t>
  </si>
  <si>
    <t>&gt; E413</t>
  </si>
  <si>
    <t>Tätige Personen, geleistete Arbeitsstunden, Bruttoentgelte der Betriebe der Energie- und
   Wasserversorgung</t>
  </si>
  <si>
    <t>&gt; E453</t>
  </si>
  <si>
    <t>Stromabsatz und Erlöse, Gasabsatz und Erlöse</t>
  </si>
  <si>
    <t>Qualitätsberichte Statistisches Bundesamt</t>
  </si>
  <si>
    <t>&gt; Energie</t>
  </si>
  <si>
    <t>Fachliche Informationen</t>
  </si>
  <si>
    <t>Frauke Kusenack, Telefon: 0385 588-56043, frauke.kusenack@statistik-mv.de</t>
  </si>
  <si>
    <r>
      <t xml:space="preserve">19 </t>
    </r>
    <r>
      <rPr>
        <b/>
        <sz val="21"/>
        <color rgb="FF00B050"/>
        <rFont val="Calibri"/>
        <family val="2"/>
        <scheme val="minor"/>
      </rPr>
      <t>|</t>
    </r>
    <r>
      <rPr>
        <b/>
        <sz val="21"/>
        <rFont val="Calibri"/>
        <family val="2"/>
        <scheme val="minor"/>
      </rPr>
      <t xml:space="preserve"> Energie</t>
    </r>
  </si>
  <si>
    <t xml:space="preserve"> </t>
  </si>
  <si>
    <t xml:space="preserve">            Grafik 19.1</t>
  </si>
  <si>
    <r>
      <t xml:space="preserve">Inhaltsverzeichnis des Kapitels 19 "Energie": </t>
    </r>
    <r>
      <rPr>
        <sz val="7"/>
        <rFont val="Calibri"/>
        <family val="2"/>
        <scheme val="minor"/>
      </rPr>
      <t>Die Gliederungen und Überschriften auf dieser Seite sind Links zum Inhalt.</t>
    </r>
  </si>
  <si>
    <t>Link zum Inhaltsverzeichnis</t>
  </si>
  <si>
    <t>Titelblatt des Kapitels 19 "Energie": Link zum Inhaltsverzeichnis</t>
  </si>
  <si>
    <t xml:space="preserve">   2005</t>
  </si>
  <si>
    <t xml:space="preserve">   2006</t>
  </si>
  <si>
    <t xml:space="preserve">   2007</t>
  </si>
  <si>
    <t xml:space="preserve">   2008</t>
  </si>
  <si>
    <t xml:space="preserve">   2009</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</si>
  <si>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</si>
  <si>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</si>
  <si>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</si>
  <si>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</si>
  <si>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</si>
  <si>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</si>
  <si>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</si>
  <si>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</si>
  <si>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</si>
  <si>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</si>
  <si>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2020</t>
  </si>
  <si>
    <t xml:space="preserve">   2021</t>
  </si>
  <si>
    <t xml:space="preserve">   2022</t>
  </si>
  <si>
    <t>Grafik 19.4</t>
  </si>
  <si>
    <t>Daten der Grafik 19.4 "Anzahl und Leistung der Anlagen zur Stromerzeugung aus erneuerbaren Energien im Zeitvergleich"</t>
  </si>
  <si>
    <t xml:space="preserve">  Windenergie </t>
  </si>
  <si>
    <t xml:space="preserve">  Photovoltaik </t>
  </si>
  <si>
    <t>Grafik 19.5</t>
  </si>
  <si>
    <t>Daten der Grafik 19.5 "Stromerzeugung im Zeitvergleich nach Hauptenergieträgern"</t>
  </si>
  <si>
    <t>Einheit</t>
  </si>
  <si>
    <t>Grafik 19.6</t>
  </si>
  <si>
    <t>2020</t>
  </si>
  <si>
    <t>2021</t>
  </si>
  <si>
    <t xml:space="preserve">           versorgung im Zeitvergleich</t>
  </si>
  <si>
    <t>19.5 Tätige Personen, geleistete Arbeitsstunden und Bruttoentgelte in den Betrieben der Energie- und Wasser-</t>
  </si>
  <si>
    <t>Grafik 19.7</t>
  </si>
  <si>
    <t>1991</t>
  </si>
  <si>
    <t>2000</t>
  </si>
  <si>
    <t>2010</t>
  </si>
  <si>
    <t>2015</t>
  </si>
  <si>
    <t>2022</t>
  </si>
  <si>
    <t>Überblick in Grafiken</t>
  </si>
  <si>
    <t>Überblick in Worten</t>
  </si>
  <si>
    <t>Ergebnisse in Tabellen</t>
  </si>
  <si>
    <t xml:space="preserve">  19.7</t>
  </si>
  <si>
    <t>Ergebnisse in Grafiken</t>
  </si>
  <si>
    <t>Grafik 19.2</t>
  </si>
  <si>
    <t>Daten der Grafik 19.2 "Anlagen zur Stromerzeugung mittels Windkraft und Photovoltaik im Zeitvergleich"</t>
  </si>
  <si>
    <t xml:space="preserve">
§</t>
  </si>
  <si>
    <t>2)</t>
  </si>
  <si>
    <t>3)</t>
  </si>
  <si>
    <t>4)</t>
  </si>
  <si>
    <t>5)</t>
  </si>
  <si>
    <t>6)</t>
  </si>
  <si>
    <t>7)</t>
  </si>
  <si>
    <t>8)</t>
  </si>
  <si>
    <t>9)</t>
  </si>
  <si>
    <t xml:space="preserve">
1)</t>
  </si>
  <si>
    <t>Erneuerbare Energieträger</t>
  </si>
  <si>
    <t>Steinkohle</t>
  </si>
  <si>
    <t>Sonstige Energieträger</t>
  </si>
  <si>
    <t xml:space="preserve">   Windenergie</t>
  </si>
  <si>
    <t xml:space="preserve">   Biogas und Bioerdgas</t>
  </si>
  <si>
    <t xml:space="preserve">   Deponie- und Klärgas</t>
  </si>
  <si>
    <t xml:space="preserve">   Photovoltaik</t>
  </si>
  <si>
    <t xml:space="preserve">   Wasserkraft und Geothermie</t>
  </si>
  <si>
    <t>Energieträger</t>
  </si>
  <si>
    <t>Anteil in %</t>
  </si>
  <si>
    <t xml:space="preserve">   Erneuerbarer Energieträger (=100 %)</t>
  </si>
  <si>
    <t>Erneuerbare Energieträger (vom Insgesamt)</t>
  </si>
  <si>
    <t>Steinkohle (vom Insgesamt)</t>
  </si>
  <si>
    <t>Erdgas (vom Insgsamt)</t>
  </si>
  <si>
    <t>Sonstige Energieträger (vom Insgesamt)</t>
  </si>
  <si>
    <t xml:space="preserve">   Feste und flüssige biogene Stoffe (einschließlich biogener Abfälle)</t>
  </si>
  <si>
    <t>Grafik 19.3</t>
  </si>
  <si>
    <t>Anlagen
Windkraft</t>
  </si>
  <si>
    <t>Anlagen
Photovoltaik</t>
  </si>
  <si>
    <t>Elektrische Leistung
Windkraft</t>
  </si>
  <si>
    <t>Elektrische Leistung
Photovoltaik</t>
  </si>
  <si>
    <t>Wärme</t>
  </si>
  <si>
    <t>Sonstige nicht 
erneuerbare Energieträger</t>
  </si>
  <si>
    <t>Erneuerbare 
Energieträger</t>
  </si>
  <si>
    <t>Gas</t>
  </si>
  <si>
    <t>Abnehmer</t>
  </si>
  <si>
    <t xml:space="preserve">  Industrie</t>
  </si>
  <si>
    <t xml:space="preserve">  Haushaltskunden</t>
  </si>
  <si>
    <t xml:space="preserve">  Sonstige Letztverbraucher</t>
  </si>
  <si>
    <t xml:space="preserve">  Elektrizitätsversorgung</t>
  </si>
  <si>
    <t xml:space="preserve">  Wärmeversorgung</t>
  </si>
  <si>
    <t>Nach Wirtschaftsgliederung</t>
  </si>
  <si>
    <t>Nach Energieträgern</t>
  </si>
  <si>
    <t>Anteile in %</t>
  </si>
  <si>
    <t xml:space="preserve">  H. v. chemischen Erzeugnissen </t>
  </si>
  <si>
    <t xml:space="preserve">  Getränkeherstellung</t>
  </si>
  <si>
    <t xml:space="preserve">  sonstige Branchen</t>
  </si>
  <si>
    <t xml:space="preserve">  Erdgas</t>
  </si>
  <si>
    <t xml:space="preserve">  Strom</t>
  </si>
  <si>
    <t xml:space="preserve">  Erneuerbare Energieträger</t>
  </si>
  <si>
    <t xml:space="preserve">  Kohle</t>
  </si>
  <si>
    <t xml:space="preserve">  Heizöl</t>
  </si>
  <si>
    <t xml:space="preserve">  Sonstige Energieträger</t>
  </si>
  <si>
    <t xml:space="preserve">  H. v. Nahrungs- und Futtermitteln</t>
  </si>
  <si>
    <t xml:space="preserve">  H. v. Holz-, Flecht-, Korb- und Korkwaren (ohne Möbel)</t>
  </si>
  <si>
    <t xml:space="preserve">  H. v. Glas, Glaswaren, Keramik, Verarbeitung v. Steinen und Erden</t>
  </si>
  <si>
    <t xml:space="preserve">  Glossar</t>
  </si>
  <si>
    <t xml:space="preserve">  Methodik</t>
  </si>
  <si>
    <t xml:space="preserve">  19.5
</t>
  </si>
  <si>
    <t>Stromerzeugung</t>
  </si>
  <si>
    <t xml:space="preserve">    Biogas und Bioerdgas</t>
  </si>
  <si>
    <t xml:space="preserve">    Deponie- und Klärgas</t>
  </si>
  <si>
    <t xml:space="preserve">  Wasserkraft und Geothermie </t>
  </si>
  <si>
    <r>
      <t xml:space="preserve">    feste und flüssige biogene Stoffe </t>
    </r>
    <r>
      <rPr>
        <sz val="6"/>
        <rFont val="Calibri"/>
        <family val="2"/>
        <scheme val="minor"/>
      </rPr>
      <t>5)</t>
    </r>
  </si>
  <si>
    <t xml:space="preserve">Jahr </t>
  </si>
  <si>
    <t>Energie-
verwendung
insgesamt</t>
  </si>
  <si>
    <t>10)</t>
  </si>
  <si>
    <t>Gigajoule</t>
  </si>
  <si>
    <r>
      <t xml:space="preserve">Wärme </t>
    </r>
    <r>
      <rPr>
        <sz val="6"/>
        <rFont val="Calibri"/>
        <family val="2"/>
        <scheme val="minor"/>
      </rPr>
      <t>9)</t>
    </r>
  </si>
  <si>
    <t>2005</t>
  </si>
  <si>
    <r>
      <t xml:space="preserve">  Heizöl und sonstige nicht erneuerbare 
     Energieträger </t>
    </r>
    <r>
      <rPr>
        <sz val="6"/>
        <rFont val="Calibri"/>
        <family val="2"/>
        <scheme val="minor"/>
      </rPr>
      <t>4)</t>
    </r>
  </si>
  <si>
    <t xml:space="preserve">   2003</t>
  </si>
  <si>
    <t xml:space="preserve">   2004</t>
  </si>
  <si>
    <t xml:space="preserve">Überblick in Grafiken </t>
  </si>
  <si>
    <t xml:space="preserve">Überblick in Worten </t>
  </si>
  <si>
    <t xml:space="preserve">Anlagen zur Stromerzeugung aus erneuerbaren Energien im Zeitvergleich </t>
  </si>
  <si>
    <t xml:space="preserve">Bruttostromerzeugung im Zeitvergleich </t>
  </si>
  <si>
    <t xml:space="preserve">Absatz und Erlöse von Strom nach Abnehmerinnen und Abnehmern im Zeitvergleich </t>
  </si>
  <si>
    <t xml:space="preserve">Absatz und Erlöse von Gas nach Abnehmerinnen und Abnehmern im Zeitvergleich </t>
  </si>
  <si>
    <t xml:space="preserve">Tätige Personen, geleistete Arbeitsstunden und Bruttoentgelte in den Betrieben der Energie- und 
   Wasserversorgung im Zeitvergleich </t>
  </si>
  <si>
    <t xml:space="preserve">Anlagen zur Stromerzeugung mittels Windkraft und Photovoltaik im Zeitvergleich </t>
  </si>
  <si>
    <t xml:space="preserve">Anzahl und Leistung der Anlagen zur Stromerzeugung aus erneuerbaren Energien im Zeitvergleich </t>
  </si>
  <si>
    <t xml:space="preserve">Stromerzeugung im Zeitvergleich nach Hauptenergieträgern </t>
  </si>
  <si>
    <t xml:space="preserve">Fußnotenerläuterungen  </t>
  </si>
  <si>
    <t xml:space="preserve">
Einbezogen sind sämtliche Kraftwerke und Anlagen in Mecklenburg-Vorpommern, die Strom aus erneuerbaren Energien in das Netz zur allgemeinen Versorgung eingespeist haben (Kraftwerke der Energieversorgungsunternehmen, Industriekraftwerke und Anlagen Dritter).  </t>
  </si>
  <si>
    <t xml:space="preserve">Bruttostromerzeugung der Kraftwerke der Energieversorgungsunternehmen, der Stromerzeugungsanlagen der Industrie, der Kläranlagen sowie Einspeisung weiterer Anlagen zur Stromerzeugung aus erneuerbaren Energien.  </t>
  </si>
  <si>
    <t xml:space="preserve">Einschließlich nichtbiogener Abfälle.  </t>
  </si>
  <si>
    <t xml:space="preserve">Einschließlich biogener Abfälle.  </t>
  </si>
  <si>
    <t xml:space="preserve">Verarbeitendes Gewerbe, Bergbau sowie Gewinnung von Steinen und Erden.  </t>
  </si>
  <si>
    <t xml:space="preserve">Einschließlich Dampf.  </t>
  </si>
  <si>
    <t xml:space="preserve">Abfall sowie Flüssiggas, Dieselkraftstoff und andere Mineralölprodukte.  </t>
  </si>
  <si>
    <t>Inhaltsverzeichnis</t>
  </si>
  <si>
    <t xml:space="preserve">Energieverwendung der Industriebetriebe nach Energieträgern im Zeitvergleich  </t>
  </si>
  <si>
    <t>Daten der Grafik 19.3 "Energieverwendung der Industriebetriebe nach Energieträgern im Zeitvergleich" (Energieträger insgesamt = 100 %)</t>
  </si>
  <si>
    <t>Daten der Grafik 19.6 "Durchschnittserlöse von Strom und Gas nach Abnehmerinnen und Abnehmern im Zeitvergleich"</t>
  </si>
  <si>
    <t xml:space="preserve">Geleistete Arbeitsstunden </t>
  </si>
  <si>
    <t xml:space="preserve">19.6 Energieverwendung der Industriebetriebe nach Energieträgern im Zeitvergleich  </t>
  </si>
  <si>
    <t xml:space="preserve">Durchschnittserlöse von Strom und Gas nach Abnehmerinnen und Abnehmern im Zeitvergleich </t>
  </si>
  <si>
    <t>Weitere Informationen zum Thema finden Sie auf der Website des Statistischen Amtes Mecklenburg-Vorpommern</t>
  </si>
  <si>
    <t>Energieverwendung der Industriebetriebe im Zeitvergleich nach Energieträgern</t>
  </si>
  <si>
    <t>Z. B. feste und flüssige biogene Brennstoffe, Biogas, Geothermie, Solarthermie, Umweltwärme, ohne biogene Abfälle.</t>
  </si>
  <si>
    <t xml:space="preserve">  nicht erneuerbare Energieträger </t>
  </si>
  <si>
    <t xml:space="preserve">  erneuerbare Energieträger</t>
  </si>
  <si>
    <t xml:space="preserve">  Wärme (einschl. Dampf)</t>
  </si>
  <si>
    <t>1.000 h</t>
  </si>
  <si>
    <t>1.000 EUR</t>
  </si>
  <si>
    <r>
      <t xml:space="preserve">Bei den Angaben zur </t>
    </r>
    <r>
      <rPr>
        <b/>
        <sz val="9"/>
        <color theme="1"/>
        <rFont val="Calibri"/>
        <family val="2"/>
        <scheme val="minor"/>
      </rPr>
      <t>Bruttostromerzeugung</t>
    </r>
    <r>
      <rPr>
        <sz val="9"/>
        <color theme="1"/>
        <rFont val="Calibri"/>
        <family val="2"/>
        <scheme val="minor"/>
      </rPr>
      <t xml:space="preserve"> handelt es sich um zusammengefasste Ergebnisse aus unterschiedlichen statistischen Erhe-
bungen bei den Energieversorgungsunternehmen, bei Strom erzeugenden Industriebetrieben, Kläranlagenbetreibern sowie über die 
Stromeinspeisung bei Netzbetreibern.
Von den Kraftwerken der Energieversorgungsunternehmen und Stromerzeugungsanlagen der Industriebetriebe sind alle Anlagen mit einer 
elektrischen Leistung ab 1 Megawatt einbezogen (bis 2017: Bruttoengpassleistung, ab 2018: Nettonennleistung).</t>
    </r>
  </si>
  <si>
    <r>
      <t>Zum Berichtskreis der Erhebung über die</t>
    </r>
    <r>
      <rPr>
        <b/>
        <sz val="9"/>
        <color theme="1"/>
        <rFont val="Calibri"/>
        <family val="2"/>
        <scheme val="minor"/>
      </rPr>
      <t xml:space="preserve"> Energieverwendung</t>
    </r>
    <r>
      <rPr>
        <sz val="9"/>
        <color theme="1"/>
        <rFont val="Calibri"/>
        <family val="2"/>
        <scheme val="minor"/>
      </rPr>
      <t xml:space="preserve"> gehören sämtliche Betriebe des Wirtschaftsbereiches Verarbeitendes Ge-
werbe sowie Bergbau und Gewinnung von Steinen und Erden, wenn diese Betriebe zu Unternehmen des Verarbeitenden Gewerbes sowie 
des Bergbaus und der Gewinnung von Steinen und Erden gehören und in diesen Unternehmen mindestens 20 Personen (in bestimmten 
kleinbetrieblich strukturierten Wirtschaftszweigen mindestens 10 Personen) tätig sind, sowie die Betriebe des Wirtschaftsbereiches Verar-
beitendes Gewerbe sowie Bergbau und der Gewinnung von Steinen und Erden mit mindestens 20 tätigen Personen, sofern diese Betriebe 
zu Unternehmen gehören, deren wirtschaftlicher Schwerpunkt außerhalb des Bereiches Verarbeitendes Gewerbe sowie des Bergbaus und 
der Gewinnung von Steinen und Erden liegt.</t>
    </r>
  </si>
  <si>
    <t>Die Zuordnung der Unternehmen oder Betriebe zu den Wirtschaftszweigen erfolgt ab dem Berichtsjahr 2008 auf der Grundlage der 
"Klassifikation der Wirtschaftszweige, Ausgabe 2008" (WZ 2008) nach ihrer Haupttätigkeit, d. h. nach der Tätigkeit, die den größten Beitrag 
zur Wertschöpfung des Unternehmens oder des Betriebes leistet.</t>
  </si>
  <si>
    <t>Die Rechtsgrundlagen und tiefergehende methodische Erläuterungen entnehmen Sie bitte den Qualitätsberichten bzw. angegebenen 
Statistischen Berichten (siehe "Mehr zum Thema").</t>
  </si>
  <si>
    <r>
      <rPr>
        <b/>
        <sz val="9"/>
        <color theme="1"/>
        <rFont val="Calibri"/>
        <family val="2"/>
        <scheme val="minor"/>
      </rPr>
      <t xml:space="preserve">
Biogas</t>
    </r>
    <r>
      <rPr>
        <sz val="9"/>
        <color theme="1"/>
        <rFont val="Calibri"/>
        <family val="2"/>
        <scheme val="minor"/>
      </rPr>
      <t xml:space="preserve"> stellt einen Energieträger mit chemischer Bindungsenergie dar, dessen Hauptkomponente das Methan ist. Es entsteht durch den 
mikrobiellen Abbau organischer Substanz (Biomasse) unter Luftabschluss (anaerob) in Anwesenheit von Wasser und innerhalb eines Be-
reiches von 20 bis 55 °C.</t>
    </r>
  </si>
  <si>
    <r>
      <rPr>
        <b/>
        <sz val="9"/>
        <color theme="1"/>
        <rFont val="Calibri"/>
        <family val="2"/>
        <scheme val="minor"/>
      </rPr>
      <t>Biogene Brennstoffe</t>
    </r>
    <r>
      <rPr>
        <sz val="9"/>
        <color theme="1"/>
        <rFont val="Calibri"/>
        <family val="2"/>
        <scheme val="minor"/>
      </rPr>
      <t xml:space="preserve"> sind Brennstoffe biologisch-organischer Herkunft. Sie zählen zur Kategorie Biomasse und enthalten in ihren che-
mischen Verbindungen solare Strahlungsenergie, die von den Pflanzen durch Photosynthese gespeichert wurde. Durch Oxidation dieser 
Brennstoffe, meistens durch Verbrennung oder Vergasung, kann diese Energie freigesetzt werden. </t>
    </r>
    <r>
      <rPr>
        <b/>
        <sz val="9"/>
        <color theme="1"/>
        <rFont val="Calibri"/>
        <family val="2"/>
        <scheme val="minor"/>
      </rPr>
      <t>Feste biogene Stoffe</t>
    </r>
    <r>
      <rPr>
        <sz val="9"/>
        <color theme="1"/>
        <rFont val="Calibri"/>
        <family val="2"/>
        <scheme val="minor"/>
      </rPr>
      <t xml:space="preserve"> sind beispiels-
weise Holz, Rinde, Sägereste, Stroh und Schilf. Zu den </t>
    </r>
    <r>
      <rPr>
        <b/>
        <sz val="9"/>
        <color theme="1"/>
        <rFont val="Calibri"/>
        <family val="2"/>
        <scheme val="minor"/>
      </rPr>
      <t>flüssigen biogenen Stoffen</t>
    </r>
    <r>
      <rPr>
        <sz val="9"/>
        <color theme="1"/>
        <rFont val="Calibri"/>
        <family val="2"/>
        <scheme val="minor"/>
      </rPr>
      <t xml:space="preserve"> zählen Biokraftstoffe wie Bioethanol, Pflanzenöle und 
Biodiesel.</t>
    </r>
  </si>
  <si>
    <r>
      <rPr>
        <b/>
        <sz val="9"/>
        <color theme="1"/>
        <rFont val="Calibri"/>
        <family val="2"/>
        <scheme val="minor"/>
      </rPr>
      <t>Biomasse</t>
    </r>
    <r>
      <rPr>
        <sz val="9"/>
        <color theme="1"/>
        <rFont val="Calibri"/>
        <family val="2"/>
        <scheme val="minor"/>
      </rPr>
      <t xml:space="preserve"> ist der biologisch abbaubare Anteil von Erzeugnissen, Abfällen und Rückständen der Landwirtschaft (einschließlich pflanzlicher 
und tierischer Stoffe), der Forstwirtschaft, der Fischerei und damit verbundener Industriezweige sowie der biologisch abbaubare Anteil 
von Abfällen aus Industrie und Haushalten.</t>
    </r>
  </si>
  <si>
    <r>
      <t xml:space="preserve">Die </t>
    </r>
    <r>
      <rPr>
        <b/>
        <sz val="9"/>
        <color theme="1"/>
        <rFont val="Calibri"/>
        <family val="2"/>
        <scheme val="minor"/>
      </rPr>
      <t>Bruttostromerzeugung</t>
    </r>
    <r>
      <rPr>
        <sz val="9"/>
        <color theme="1"/>
        <rFont val="Calibri"/>
        <family val="2"/>
        <scheme val="minor"/>
      </rPr>
      <t xml:space="preserve"> ist die während einer bestimmten Zeiteinheit erzeugte elektrische Arbeit.</t>
    </r>
  </si>
  <si>
    <r>
      <rPr>
        <b/>
        <sz val="9"/>
        <color theme="1"/>
        <rFont val="Calibri"/>
        <family val="2"/>
        <scheme val="minor"/>
      </rPr>
      <t xml:space="preserve">Deponiegas </t>
    </r>
    <r>
      <rPr>
        <sz val="9"/>
        <color theme="1"/>
        <rFont val="Calibri"/>
        <family val="2"/>
        <scheme val="minor"/>
      </rPr>
      <t>entsteht beim bakteriologischen und chemischen Abbau von organischen Abfällen in Deponien. Es besteht bis zu 55 Prozent 
aus Methan (CH4) und bis zu 45 Prozent aus Kohlendioxid (CO2) (Prozentangaben bezogen auf das Volumen). Wegen des hohen Methan-
gehaltes ist Deponiegas brennbar und kann zur Wärme- oder Stromerzeugung genutzt werden.</t>
    </r>
  </si>
  <si>
    <r>
      <t xml:space="preserve">Als </t>
    </r>
    <r>
      <rPr>
        <b/>
        <sz val="9"/>
        <color theme="1"/>
        <rFont val="Calibri"/>
        <family val="2"/>
        <scheme val="minor"/>
      </rPr>
      <t xml:space="preserve">Energieträger </t>
    </r>
    <r>
      <rPr>
        <sz val="9"/>
        <color theme="1"/>
        <rFont val="Calibri"/>
        <family val="2"/>
        <scheme val="minor"/>
      </rPr>
      <t>werden alle Quellen oder Stoffe bezeichnet, in denen Energie mechanisch, thermisch, chemisch oder physikalisch ge-
speichert ist.</t>
    </r>
  </si>
  <si>
    <r>
      <rPr>
        <b/>
        <sz val="9"/>
        <color theme="1"/>
        <rFont val="Calibri"/>
        <family val="2"/>
        <scheme val="minor"/>
      </rPr>
      <t xml:space="preserve">Energieverwendung: </t>
    </r>
    <r>
      <rPr>
        <sz val="9"/>
        <color theme="1"/>
        <rFont val="Calibri"/>
        <family val="2"/>
        <scheme val="minor"/>
      </rPr>
      <t xml:space="preserve">Einbezogen sind alle Formen der Energieverwendung, wie Einsatzenergie zur Elektrizitäts- und Wärmeerzeugung so-
wie Licht, Kraft, mechanische Energie, Kälte, elektrische und magnetische Feldenergie (z. B. für Galvanik und Elektrolyse) und elektromag-
netische Strahlung sowie die nichtenergetische Verwendung (z. B. als Rohstoff für chemische Prozesse). Soweit Energieträger als Brenn-
stoffe zur Stromerzeugung in eigenen Anlagen der Betriebe eingesetzt werden, enthält der Gesamtenergieverbrauch Doppelzählungen 
(Energiegehalt der eingesetzten Brennstoffe und des erzeugten Stroms). 
Nachgewiesen wird die Verwendung der Energieträger:
- elektrischer Strom einschließlich des Eigenverbrauchs industrieller Stromerzeugungsanlagen, 
- Gas, z. B. Erdgas, einschließlich der Gase, die vom Betrieb selbst erzeugt und verbraucht werden (ohne technische Gase, wie Schweißgas
  u. a.),
- Mineralölprodukte, z. B. leichtes und schweres Heizöl, Flüssiggas und Petrolkoks, jedoch ohne den Einsatz von Mineralölprodukten in 
  Fahrzeugen, 
- Kohle, jedoch im Bereich Kohlenbergbau/Kokereien ohne Einsatzkohle für die Brikett- und Koksherstellung, 
- erneuerbare Energieträger wie feste und flüssige biogene Stoffe sowie Bio-, Klär- und Deponiegas, 
- Fernwärme, wie Heißwasser und Dampf. </t>
    </r>
  </si>
  <si>
    <r>
      <t xml:space="preserve">Die </t>
    </r>
    <r>
      <rPr>
        <b/>
        <sz val="9"/>
        <color theme="1"/>
        <rFont val="Calibri"/>
        <family val="2"/>
        <scheme val="minor"/>
      </rPr>
      <t>Nettonennleistung</t>
    </r>
    <r>
      <rPr>
        <sz val="9"/>
        <color theme="1"/>
        <rFont val="Calibri"/>
        <family val="2"/>
        <scheme val="minor"/>
      </rPr>
      <t xml:space="preserve"> (Produktion) ist die höchste Dauerleistung unter Nennbedingungen, die eine Erzeugungseinheit zum Übergabezeit-
punkt erreicht. Aus der Nettonennleistung ist die Eigenverbrauchsleistung während des Betriebs der Erzeugungs- oder Speicheranlage so-
wie ggf. diejenige für den Anlagenstandort bereits herausgerechnet und somit nicht mehr enthalten.</t>
    </r>
  </si>
  <si>
    <r>
      <rPr>
        <b/>
        <sz val="9"/>
        <color theme="1"/>
        <rFont val="Calibri"/>
        <family val="2"/>
        <scheme val="minor"/>
      </rPr>
      <t xml:space="preserve">Erneuerbare Energien </t>
    </r>
    <r>
      <rPr>
        <sz val="9"/>
        <color theme="1"/>
        <rFont val="Calibri"/>
        <family val="2"/>
        <scheme val="minor"/>
      </rPr>
      <t>ist der Sammelbegriff für die natürlichen Energievorkommen, die entweder auf permanent vorhandene oder auf 
sich in überschaubaren Zeiträumen von wenigen Generationen regenerierende Energieströme zurückzuführen sind. Dazu gehören Wasser-
kraft (aus Lauf- und Speicherkraftwerken sowie den Pumpspeicherkraftwerken mit natürlichem Zufluss ohne die aus Pumpspeichern mit 
künstlichem Zufluss gewonnene Energie), Windenergie, Solarenergie, Umgebungswärme, Biomasse und Geothermie.</t>
    </r>
  </si>
  <si>
    <r>
      <rPr>
        <b/>
        <sz val="9"/>
        <color theme="1"/>
        <rFont val="Calibri"/>
        <family val="2"/>
        <scheme val="minor"/>
      </rPr>
      <t>Photovoltaik</t>
    </r>
    <r>
      <rPr>
        <sz val="9"/>
        <color theme="1"/>
        <rFont val="Calibri"/>
        <family val="2"/>
        <scheme val="minor"/>
      </rPr>
      <t xml:space="preserve"> ist die direkte Umwandlung von Sonnenlicht in elektrischen Strom mittels Solarzellen.</t>
    </r>
  </si>
  <si>
    <r>
      <t xml:space="preserve">Bei der </t>
    </r>
    <r>
      <rPr>
        <b/>
        <sz val="9"/>
        <color theme="1"/>
        <rFont val="Calibri"/>
        <family val="2"/>
        <scheme val="minor"/>
      </rPr>
      <t xml:space="preserve">Geothermie </t>
    </r>
    <r>
      <rPr>
        <sz val="9"/>
        <color theme="1"/>
        <rFont val="Calibri"/>
        <family val="2"/>
        <scheme val="minor"/>
      </rPr>
      <t>wird die im Erdinneren entstehende und/oder gespeicherte Wärmeenergie als Energiequelle genutzt. Bei den geother-
mischen Vorkommen in Deutschland handelt es sich um Thermalwasser mit Temperaturen zwischen 40 und 100 °C, das aus tiefliegenden
Erdschichten entnommen wird.</t>
    </r>
  </si>
  <si>
    <r>
      <rPr>
        <b/>
        <sz val="9"/>
        <color theme="1"/>
        <rFont val="Calibri"/>
        <family val="2"/>
        <scheme val="minor"/>
      </rPr>
      <t xml:space="preserve">Klärgas </t>
    </r>
    <r>
      <rPr>
        <sz val="9"/>
        <color theme="1"/>
        <rFont val="Calibri"/>
        <family val="2"/>
        <scheme val="minor"/>
      </rPr>
      <t>entsteht bei der Ausfaulung von Klärschlamm. Es enthält als energetisch wichtigste Komponente das Methangas (CH4), daneben
noch Kohlendioxid, Wasserstoff und einige Spurengase.</t>
    </r>
  </si>
  <si>
    <r>
      <t xml:space="preserve">Ein </t>
    </r>
    <r>
      <rPr>
        <b/>
        <sz val="9"/>
        <color theme="1"/>
        <rFont val="Calibri"/>
        <family val="2"/>
        <scheme val="minor"/>
      </rPr>
      <t xml:space="preserve">Megawatt </t>
    </r>
    <r>
      <rPr>
        <sz val="9"/>
        <color theme="1"/>
        <rFont val="Calibri"/>
        <family val="2"/>
        <scheme val="minor"/>
      </rPr>
      <t xml:space="preserve">sind 1.000.000 Watt. Watt ist die Maßeinheit für die elektrische bzw. thermische Leistung. </t>
    </r>
  </si>
  <si>
    <r>
      <rPr>
        <b/>
        <sz val="9"/>
        <color theme="1"/>
        <rFont val="Calibri"/>
        <family val="2"/>
        <scheme val="minor"/>
      </rPr>
      <t xml:space="preserve">Abkürzungsverzeichnis
</t>
    </r>
    <r>
      <rPr>
        <sz val="9"/>
        <color theme="1"/>
        <rFont val="Calibri"/>
        <family val="2"/>
        <scheme val="minor"/>
      </rPr>
      <t>H. v.   Herstellung von</t>
    </r>
  </si>
  <si>
    <t xml:space="preserve">   2023</t>
  </si>
  <si>
    <t>2023</t>
  </si>
  <si>
    <t>23.295 Terajoule = 100 %</t>
  </si>
  <si>
    <t xml:space="preserve">  H. v. Metallerzeugnissen</t>
  </si>
  <si>
    <t>Daten der Grafik 19.7 "Energieverwendung der Industriebetriebe 2022 nach Wirtschaftsgliederung und nach Energieträgern"</t>
  </si>
  <si>
    <t>&gt; E4331</t>
  </si>
  <si>
    <t xml:space="preserve">
Im Kapitel "Energie" werden Daten zur Erzeugung von Elektrizität (elektrischem Strom), zu den Strom- und Gaslieferungen nach Mecklen-
burg-Vorpommern sowie zur Energieverwendung der Industriebetriebe dargestellt. Diesen Angaben liegen jährliche Strukturerhebungen 
zugrunde. Eine Ausnahme bilden die Daten in den Tabellen 19.1 und 19.5, bei denen monatliche Angaben zu Jahresergebnissen zusam-
mengefasst wurden.</t>
  </si>
  <si>
    <t>Wind
insgesamt</t>
  </si>
  <si>
    <r>
      <t xml:space="preserve">Feste und 
flüssige
biogene
Stoffe </t>
    </r>
    <r>
      <rPr>
        <sz val="6"/>
        <rFont val="Calibri"/>
        <family val="2"/>
        <scheme val="minor"/>
      </rPr>
      <t>2)</t>
    </r>
  </si>
  <si>
    <t>Kontrollspalten</t>
  </si>
  <si>
    <r>
      <t xml:space="preserve">Erneuerbare
Energie-
träger </t>
    </r>
    <r>
      <rPr>
        <sz val="6"/>
        <rFont val="Calibri"/>
        <family val="2"/>
        <scheme val="minor"/>
      </rPr>
      <t>8)</t>
    </r>
  </si>
  <si>
    <r>
      <t xml:space="preserve">Sonstige
Energie-
träger </t>
    </r>
    <r>
      <rPr>
        <sz val="6"/>
        <rFont val="Calibri"/>
        <family val="2"/>
        <scheme val="minor"/>
      </rPr>
      <t>10)</t>
    </r>
  </si>
  <si>
    <t xml:space="preserve">Energieverwendung der Industriebetriebe 2022 nach Wirtschaftsgliederung und Energieträgern </t>
  </si>
  <si>
    <t>Wind 
onshore</t>
  </si>
  <si>
    <t>Wind 
offshore</t>
  </si>
  <si>
    <t>Daten der Grafik 19.1 "Stromerzeugung 2022 nach Energieträgern" (Energieträger insgesamt = 100)</t>
  </si>
  <si>
    <t xml:space="preserve">Stromerzeugung 2022 nach Energieträgern </t>
  </si>
  <si>
    <t xml:space="preserve">Haushaltskundinnen und -kunden sind Letztverbraucherinnen und Letztverbraucher, die Energie überwiegend für den Eigenverbrauch im Haushalt beziehen. Letztverbraucherinnen und Letztverbraucher, deren Jahresverbrauch für berufliche, landwirtschaftliche oder gewerbliche Zwecke 10.000 kWh nicht übersteigt, gehören ebenfalls dazu.  </t>
  </si>
  <si>
    <t>Geleistete Arbeitsstunden
   je tätiger Person</t>
  </si>
  <si>
    <t>Bruttoentgeltsumme
   je tätiger Person</t>
  </si>
  <si>
    <t xml:space="preserve">
Im Jahr 2022 wurden in Mecklenburg-Vorpommern insgesamt 19.113 Gigawattstunden elektrischer Strom (brutto) erzeugt. 
2010 waren es noch 8.962 Gigawattstunden. Innerhalb der vergangenen zwölf Jahre hat sich die in Mecklenburg-Vorpom-
mern erzeugte Bruttostrommenge damit mehr als verdoppelt. Diese Produktionssteigerung wurde durch die forcierte 
Nutzung erneuerbarer Energien erreicht.</t>
  </si>
  <si>
    <t>Insgesamt 15.732 Gigawattstunden des Bruttostroms wurde 2022 auf Basis erneuerbarer Energieträger erzeugt. Der Anteil 
der Bruttostromerzeugung aus erneuerbaren Energien lag damit in Mecklenburg-Vorpommern bei 82,3 Prozent und war im 
Jahr 2021 etwa doppelt so hoch wie im Bundesdurchschnitt (39,8 Prozent).</t>
  </si>
  <si>
    <t xml:space="preserve">Entsprechend hat die Stromproduktion aus nicht erneuerbaren Energieträgern in Mecklenburg-Vorpommern kontinuierlich 
an Bedeutung verloren. Im Jahr 2022 wurden insgesamt 3.381 Gigawattstunden elektrischer Strom (brutto) unter Nutzung 
konventioneller Energieträger erzeugt, was einem Anteil an der Bruttostromerzeugung von lediglich 17,7 Prozent entsprach 
(2010: 54 Prozent). </t>
  </si>
  <si>
    <t>Innerhalb der erneuerbaren Energien hat die Windenergie die größte Bedeutung. 2022 wurden in Mecklenburg-Vorpom-
mern 10.330 Gigawattstunden Strom per Windkraftnutzung produziert. Das waren 54,0 Prozent der gesamten Brutto-
stromerzeugung 2022.</t>
  </si>
  <si>
    <t xml:space="preserve">Der immense Bedeutungsgewinn von Wind, Sonne und anderen erneuerbaren Energieträgern für die Stromerzeugung in 
Mecklenburg-Vorpommern ist auch messbar anhand der Entwicklung der Anlagen zur Stromerzeugung aus erneuerbaren 
Energien. Im Jahr 2010 gab es in Mecklenburg-Vorpommern insgesamt 7.859 Anlagen zur Stromerzeugung auf Basis 
erneuerbarer Energien mit einer Gesamtleistung von 2.054 Megawatt. 2023, nur 13 Jahre später, erzeugten insgesamt 
47.956 Anlagen Strom aus erneuerbaren Energien, den sie auch in das allgemeine Versorgungsnetz einspeisten. Ihre 
Gesamtleistung lag bei 9.013 Megawatt. 
</t>
  </si>
  <si>
    <t>Im Jahr 2023 waren 5.074 Personen in 67 Betrieben der Energie- und Wasserversorgung tätig; 75,7 Prozent von ihnen 
arbeiteten in den 41 Betrieben der Elektrizitätsversorgung.</t>
  </si>
  <si>
    <t xml:space="preserve">Die Energieverwendung der Industriebetriebe (mit im Allgemeinen 20 und mehr tätigen Personen) belief sich im Jahr 2022 
auf 23.295 Terajoule. Die Betriebe setzten vor allem Erdgas (Anteil an der Energieverwendung insgesamt: 34,0 Prozent) und 
Strom (26,6 Prozent) ein. Zu etwa einem Fünftel (21,2 Prozent) wurde der Energiebedarf mit erneuerbaren Energieträgern 
gedeckt.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</si>
</sst>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quot;   &quot;;\-\ #,##0&quot;   &quot;;0&quot;   &quot;;@&quot;   &quot;"/>
    <numFmt numFmtId="165" formatCode="#,##0&quot;&quot;;\-\ #,##0&quot;&quot;;0&quot;&quot;;@&quot;&quot;"/>
    <numFmt numFmtId="166" formatCode="0.0"/>
    <numFmt numFmtId="167" formatCode="0.000"/>
    <numFmt numFmtId="168" formatCode="#,##0.0&quot; &quot;;\-\ #,##0.0&quot; &quot;;0.0&quot; &quot;;@&quot; &quot;"/>
    <numFmt numFmtId="169" formatCode="#,##0&quot;  &quot;;\-\ #,##0&quot;  &quot;;0&quot;  &quot;;@&quot;  &quot;"/>
    <numFmt numFmtId="170" formatCode="#,##0.00&quot;   &quot;;\-#,##0.00&quot;   &quot;;0.00&quot;   &quot;;@&quot;   &quot;"/>
    <numFmt numFmtId="171" formatCode="0;\-0;;"/>
    <numFmt numFmtId="172" formatCode="#,##0.0"/>
    <numFmt numFmtId="173" formatCode="#,##0&quot;       &quot;;\-#,##0&quot;       &quot;;0&quot;       &quot;;@&quot;       &quot;"/>
    <numFmt numFmtId="174" formatCode="#,##0.00&quot;       &quot;;\-#,##0.00&quot;       &quot;;0.00&quot;       &quot;;@&quot;       &quot;"/>
    <numFmt numFmtId="175" formatCode="#,##0&quot;   &quot;;\-#,##0&quot;   &quot;;0&quot;   &quot;;@&quot;   &quot;"/>
    <numFmt numFmtId="176" formatCode="#,##0&quot;&quot;;\-#,##0&quot;&quot;;0&quot;&quot;;@&quot;&quot;"/>
    <numFmt numFmtId="177" formatCode="#,##0.0&quot;&quot;;\-#,##0.0&quot;&quot;;0.0&quot;&quot;;@&quot;&quot;"/>
    <numFmt numFmtId="178" formatCode="#,##0&quot;  &quot;;\-#,##0&quot;  &quot;;0&quot;  &quot;;@&quot;  &quot;"/>
    <numFmt numFmtId="179" formatCode="#,##0&quot; &quot;;\-#,##0&quot; &quot;;0&quot; &quot;;@&quot; &quot;"/>
    <numFmt numFmtId="180" formatCode="#,##0.0&quot; &quot;;\-#,##0.0&quot; &quot;;0.0&quot; &quot;;@&quot; &quot;"/>
  </numFmts>
  <fonts count="59"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289B38"/>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10"/>
      <color theme="1"/>
      <name val="Calibri"/>
      <family val="2"/>
      <scheme val="minor"/>
    </font>
    <font>
      <sz val="11"/>
      <name val="Calibri"/>
      <family val="2"/>
      <scheme val="minor"/>
    </font>
    <font>
      <b/>
      <sz val="9"/>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sz val="8"/>
      <color theme="1"/>
      <name val="Calibri"/>
      <family val="2"/>
      <scheme val="minor"/>
    </font>
    <font>
      <sz val="9"/>
      <color rgb="FF289B38"/>
      <name val="Wingdings"/>
      <charset val="2"/>
    </font>
    <font>
      <sz val="6"/>
      <name val="Calibri"/>
      <family val="2"/>
      <scheme val="minor"/>
    </font>
    <font>
      <sz val="8.5"/>
      <color rgb="FF000000"/>
      <name val="Calibri"/>
      <family val="2"/>
      <scheme val="minor"/>
    </font>
    <font>
      <sz val="8.5"/>
      <color rgb="FFFF0000"/>
      <name val="Calibri"/>
      <family val="2"/>
      <scheme val="minor"/>
    </font>
    <font>
      <sz val="7"/>
      <color indexed="81"/>
      <name val="Calibri"/>
      <family val="2"/>
      <scheme val="minor"/>
    </font>
    <font>
      <b/>
      <sz val="6"/>
      <name val="Calibri"/>
      <family val="2"/>
      <scheme val="minor"/>
    </font>
    <font>
      <sz val="10"/>
      <name val="Calibri"/>
      <family val="2"/>
      <scheme val="minor"/>
    </font>
    <font>
      <b/>
      <sz val="8.5"/>
      <color rgb="FFFF0000"/>
      <name val="Calibri"/>
      <family val="2"/>
      <scheme val="minor"/>
    </font>
    <font>
      <sz val="8.5"/>
      <color theme="1"/>
      <name val="Calibri"/>
      <family val="2"/>
      <scheme val="minor"/>
    </font>
    <font>
      <sz val="10"/>
      <color rgb="FFFF0000"/>
      <name val="Calibri"/>
      <family val="2"/>
      <scheme val="minor"/>
    </font>
    <font>
      <sz val="9.5"/>
      <color theme="1"/>
      <name val="Calibri"/>
      <family val="2"/>
      <scheme val="minor"/>
    </font>
    <font>
      <sz val="9"/>
      <name val="Arial"/>
      <family val="2"/>
    </font>
    <font>
      <b/>
      <sz val="9"/>
      <color rgb="FF000000"/>
      <name val="Calibri"/>
      <family val="2"/>
      <scheme val="minor"/>
    </font>
    <font>
      <b/>
      <sz val="21"/>
      <color rgb="FF00B050"/>
      <name val="Calibri"/>
      <family val="2"/>
      <scheme val="minor"/>
    </font>
    <font>
      <b/>
      <sz val="8.5"/>
      <color theme="3" tint="0.39997558519241921"/>
      <name val="Calibri"/>
      <family val="2"/>
      <scheme val="minor"/>
    </font>
    <font>
      <sz val="7"/>
      <name val="Calibri"/>
      <family val="2"/>
      <scheme val="minor"/>
    </font>
    <font>
      <sz val="8.5"/>
      <color theme="0"/>
      <name val="Calibri"/>
      <family val="2"/>
      <scheme val="minor"/>
    </font>
    <font>
      <sz val="8.5"/>
      <color theme="9" tint="-0.249977111117893"/>
      <name val="Calibri"/>
      <family val="2"/>
      <scheme val="minor"/>
    </font>
    <font>
      <sz val="8.5"/>
      <color rgb="FFFF0000"/>
      <name val="Calibri"/>
      <family val="2"/>
    </font>
    <font>
      <b/>
      <sz val="8.5"/>
      <name val="Calibri"/>
      <family val="2"/>
    </font>
    <font>
      <sz val="8.5"/>
      <name val="Calibri"/>
      <family val="2"/>
    </font>
    <font>
      <sz val="10"/>
      <name val="Arial"/>
      <family val="2"/>
    </font>
    <font>
      <b/>
      <sz val="1"/>
      <color theme="0"/>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289B38"/>
      </bottom>
      <diagonal/>
    </border>
    <border>
      <left/>
      <right/>
      <top/>
      <bottom style="thin">
        <color rgb="FF289B38"/>
      </bottom>
      <diagonal/>
    </border>
    <border>
      <left/>
      <right style="thin">
        <color rgb="FF289B38"/>
      </right>
      <top style="thin">
        <color rgb="FF289B38"/>
      </top>
      <bottom style="thin">
        <color rgb="FF289B38"/>
      </bottom>
      <diagonal/>
    </border>
    <border>
      <left style="thin">
        <color rgb="FF289B38"/>
      </left>
      <right style="thin">
        <color rgb="FF289B38"/>
      </right>
      <top style="thin">
        <color rgb="FF289B38"/>
      </top>
      <bottom style="thin">
        <color rgb="FF289B38"/>
      </bottom>
      <diagonal/>
    </border>
    <border>
      <left style="thin">
        <color rgb="FF289B38"/>
      </left>
      <right/>
      <top style="thin">
        <color rgb="FF289B38"/>
      </top>
      <bottom style="thin">
        <color rgb="FF289B38"/>
      </bottom>
      <diagonal/>
    </border>
    <border>
      <left/>
      <right style="thin">
        <color rgb="FF289B38"/>
      </right>
      <top/>
      <bottom/>
      <diagonal/>
    </border>
    <border>
      <left/>
      <right/>
      <top style="thin">
        <color rgb="FF289B38"/>
      </top>
      <bottom/>
      <diagonal/>
    </border>
    <border>
      <left style="thin">
        <color rgb="FF289B38"/>
      </left>
      <right style="thin">
        <color rgb="FF289B38"/>
      </right>
      <top/>
      <bottom/>
      <diagonal/>
    </border>
    <border>
      <left style="thin">
        <color rgb="FF289B38"/>
      </left>
      <right/>
      <top style="thin">
        <color rgb="FF289B38"/>
      </top>
      <bottom/>
      <diagonal/>
    </border>
    <border>
      <left style="thin">
        <color rgb="FF289B38"/>
      </left>
      <right/>
      <top/>
      <bottom/>
      <diagonal/>
    </border>
    <border>
      <left style="thin">
        <color rgb="FF289B38"/>
      </left>
      <right style="thin">
        <color rgb="FF289B38"/>
      </right>
      <top style="thin">
        <color rgb="FF289B38"/>
      </top>
      <bottom/>
      <diagonal/>
    </border>
    <border>
      <left/>
      <right style="thin">
        <color rgb="FF289B38"/>
      </right>
      <top style="thin">
        <color rgb="FF289B38"/>
      </top>
      <bottom/>
      <diagonal/>
    </border>
  </borders>
  <cellStyleXfs count="58">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47" fillId="0" borderId="0" applyFill="0" applyBorder="0" applyAlignment="0" applyProtection="0"/>
    <xf numFmtId="0" fontId="12" fillId="0" borderId="0" applyNumberFormat="0" applyFill="0" applyBorder="0" applyAlignment="0" applyProtection="0"/>
    <xf numFmtId="0" fontId="57" fillId="0" borderId="0"/>
  </cellStyleXfs>
  <cellXfs count="230">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xf numFmtId="0" fontId="30" fillId="0" borderId="0" xfId="0" applyFont="1" applyBorder="1"/>
    <xf numFmtId="0" fontId="12" fillId="0" borderId="0" xfId="0" applyFont="1"/>
    <xf numFmtId="0" fontId="15" fillId="0" borderId="0" xfId="0" applyFont="1" applyFill="1" applyBorder="1" applyAlignment="1">
      <alignment horizontal="right"/>
    </xf>
    <xf numFmtId="0" fontId="12" fillId="0" borderId="0" xfId="0" applyFont="1" applyBorder="1" applyAlignment="1">
      <alignment horizontal="left" vertical="top" wrapText="1"/>
    </xf>
    <xf numFmtId="0" fontId="12" fillId="0" borderId="0" xfId="0" applyFont="1" applyAlignment="1">
      <alignment horizontal="left"/>
    </xf>
    <xf numFmtId="0" fontId="32" fillId="0" borderId="0" xfId="0" applyFont="1" applyBorder="1" applyAlignment="1">
      <alignment vertical="center"/>
    </xf>
    <xf numFmtId="0" fontId="33" fillId="0" borderId="0" xfId="0" applyFont="1" applyBorder="1"/>
    <xf numFmtId="0" fontId="10" fillId="0" borderId="0" xfId="0" applyFont="1" applyAlignment="1">
      <alignment horizontal="left"/>
    </xf>
    <xf numFmtId="0" fontId="10" fillId="0" borderId="0" xfId="0" applyFont="1"/>
    <xf numFmtId="0" fontId="34" fillId="0" borderId="0" xfId="0" applyFont="1" applyAlignment="1">
      <alignment horizontal="left"/>
    </xf>
    <xf numFmtId="0" fontId="35" fillId="0" borderId="0" xfId="0" applyFont="1" applyAlignment="1">
      <alignment horizontal="left"/>
    </xf>
    <xf numFmtId="0" fontId="35" fillId="0" borderId="0" xfId="0" applyFont="1"/>
    <xf numFmtId="0" fontId="30" fillId="0" borderId="0" xfId="0" applyFont="1"/>
    <xf numFmtId="0" fontId="36" fillId="0" borderId="0" xfId="0" applyFont="1" applyAlignment="1">
      <alignment horizontal="center" vertical="top"/>
    </xf>
    <xf numFmtId="0" fontId="10" fillId="0" borderId="0" xfId="0" applyFont="1" applyAlignment="1">
      <alignment vertical="top" wrapText="1"/>
    </xf>
    <xf numFmtId="0" fontId="12" fillId="0" borderId="0" xfId="0" applyFont="1" applyAlignment="1">
      <alignment vertical="center"/>
    </xf>
    <xf numFmtId="0" fontId="12" fillId="0" borderId="0" xfId="0" applyFont="1" applyAlignment="1">
      <alignment vertical="top" wrapText="1"/>
    </xf>
    <xf numFmtId="0" fontId="36" fillId="0" borderId="0" xfId="0" applyFont="1"/>
    <xf numFmtId="0" fontId="18" fillId="0" borderId="0" xfId="0" applyFont="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xf numFmtId="0" fontId="14" fillId="0" borderId="12" xfId="0" applyFont="1" applyBorder="1" applyAlignment="1">
      <alignment horizontal="left" wrapText="1"/>
    </xf>
    <xf numFmtId="164" fontId="38" fillId="0" borderId="0" xfId="0" applyNumberFormat="1" applyFont="1" applyAlignment="1">
      <alignment horizontal="right"/>
    </xf>
    <xf numFmtId="0" fontId="14" fillId="0" borderId="0" xfId="0" applyFont="1" applyAlignment="1">
      <alignment vertical="center"/>
    </xf>
    <xf numFmtId="0" fontId="42" fillId="0" borderId="0" xfId="0" applyFont="1" applyBorder="1"/>
    <xf numFmtId="0" fontId="14" fillId="0" borderId="0" xfId="0" applyFont="1" applyBorder="1"/>
    <xf numFmtId="0" fontId="19" fillId="0" borderId="12" xfId="0" applyFont="1" applyBorder="1" applyAlignment="1">
      <alignment horizontal="left" wrapText="1"/>
    </xf>
    <xf numFmtId="0" fontId="19" fillId="0" borderId="0" xfId="0" applyFont="1"/>
    <xf numFmtId="165" fontId="14" fillId="0" borderId="0" xfId="0" applyNumberFormat="1" applyFont="1" applyAlignment="1">
      <alignment horizontal="right"/>
    </xf>
    <xf numFmtId="166" fontId="14" fillId="0" borderId="0" xfId="0" applyNumberFormat="1" applyFont="1"/>
    <xf numFmtId="167" fontId="14" fillId="0" borderId="0" xfId="0" applyNumberFormat="1" applyFont="1"/>
    <xf numFmtId="0" fontId="14" fillId="0" borderId="0" xfId="0" applyFont="1" applyBorder="1" applyAlignment="1">
      <alignment horizontal="left"/>
    </xf>
    <xf numFmtId="165" fontId="14" fillId="0" borderId="0" xfId="0" applyNumberFormat="1" applyFont="1" applyBorder="1" applyAlignment="1">
      <alignment horizontal="right"/>
    </xf>
    <xf numFmtId="0" fontId="39" fillId="0" borderId="0" xfId="0" applyFont="1"/>
    <xf numFmtId="0" fontId="44" fillId="0" borderId="0" xfId="0" applyFont="1" applyFill="1"/>
    <xf numFmtId="0" fontId="14" fillId="0" borderId="0" xfId="0" applyFont="1" applyAlignment="1">
      <alignment horizontal="left"/>
    </xf>
    <xf numFmtId="0" fontId="18" fillId="0" borderId="0" xfId="0" applyFont="1" applyBorder="1" applyAlignment="1">
      <alignment vertical="top"/>
    </xf>
    <xf numFmtId="0" fontId="19" fillId="0" borderId="0" xfId="0" applyFont="1" applyBorder="1" applyAlignment="1">
      <alignment vertical="top" wrapText="1"/>
    </xf>
    <xf numFmtId="0" fontId="14" fillId="0" borderId="0" xfId="0" applyFont="1" applyBorder="1" applyAlignment="1">
      <alignment horizontal="center" vertical="center" wrapText="1"/>
    </xf>
    <xf numFmtId="0" fontId="39" fillId="0" borderId="0" xfId="0" applyFont="1" applyBorder="1" applyAlignment="1">
      <alignment horizontal="center" vertical="center" wrapText="1"/>
    </xf>
    <xf numFmtId="165" fontId="19" fillId="0" borderId="0" xfId="0" applyNumberFormat="1" applyFont="1" applyBorder="1"/>
    <xf numFmtId="0" fontId="43" fillId="0" borderId="0" xfId="0" applyFont="1" applyBorder="1"/>
    <xf numFmtId="0" fontId="39" fillId="0" borderId="0" xfId="0" applyFont="1" applyBorder="1"/>
    <xf numFmtId="165" fontId="14" fillId="0" borderId="0" xfId="0" applyNumberFormat="1" applyFont="1" applyBorder="1"/>
    <xf numFmtId="0" fontId="18" fillId="0" borderId="0" xfId="0" applyFont="1" applyBorder="1" applyAlignment="1">
      <alignment vertical="top" wrapText="1"/>
    </xf>
    <xf numFmtId="0" fontId="14" fillId="0" borderId="0" xfId="0" applyFont="1" applyBorder="1" applyAlignment="1">
      <alignment vertical="center" wrapText="1"/>
    </xf>
    <xf numFmtId="0" fontId="14" fillId="0" borderId="0" xfId="0" applyFont="1" applyBorder="1" applyAlignment="1">
      <alignment horizontal="left" wrapText="1"/>
    </xf>
    <xf numFmtId="0" fontId="45" fillId="0" borderId="0" xfId="0" applyFont="1" applyAlignment="1">
      <alignment horizontal="left"/>
    </xf>
    <xf numFmtId="169" fontId="14" fillId="0" borderId="0" xfId="0" applyNumberFormat="1" applyFont="1" applyBorder="1" applyAlignment="1">
      <alignment horizontal="right"/>
    </xf>
    <xf numFmtId="0" fontId="14" fillId="0" borderId="14" xfId="0" applyFont="1" applyBorder="1" applyAlignment="1">
      <alignment horizontal="center" wrapText="1"/>
    </xf>
    <xf numFmtId="0" fontId="12" fillId="0" borderId="0" xfId="0" applyFont="1" applyBorder="1" applyAlignment="1">
      <alignment vertical="top" wrapText="1"/>
    </xf>
    <xf numFmtId="0" fontId="12" fillId="0" borderId="0" xfId="0" applyFont="1" applyBorder="1" applyAlignment="1">
      <alignment vertical="top"/>
    </xf>
    <xf numFmtId="0" fontId="12" fillId="0" borderId="0" xfId="0" applyFont="1" applyAlignment="1">
      <alignment vertical="top" wrapText="1"/>
    </xf>
    <xf numFmtId="0" fontId="33" fillId="0" borderId="0" xfId="0" applyFont="1"/>
    <xf numFmtId="0" fontId="45" fillId="0" borderId="0" xfId="0" applyFont="1"/>
    <xf numFmtId="0" fontId="46" fillId="0" borderId="0" xfId="0" applyFont="1"/>
    <xf numFmtId="0" fontId="33" fillId="0" borderId="0" xfId="0" applyFont="1" applyAlignment="1"/>
    <xf numFmtId="0" fontId="10" fillId="0" borderId="0" xfId="0" applyFont="1" applyAlignment="1"/>
    <xf numFmtId="0" fontId="10" fillId="0" borderId="0" xfId="0" applyFont="1" applyAlignment="1">
      <alignment wrapText="1"/>
    </xf>
    <xf numFmtId="0" fontId="34" fillId="0" borderId="0" xfId="0" applyFont="1" applyAlignment="1"/>
    <xf numFmtId="0" fontId="12" fillId="0" borderId="0" xfId="55" applyFont="1"/>
    <xf numFmtId="0" fontId="10" fillId="0" borderId="0" xfId="0" applyFont="1" applyAlignment="1"/>
    <xf numFmtId="0" fontId="10" fillId="0" borderId="0" xfId="38"/>
    <xf numFmtId="0" fontId="11" fillId="0" borderId="0" xfId="39">
      <alignment horizontal="left" vertical="center"/>
    </xf>
    <xf numFmtId="49" fontId="43" fillId="0" borderId="0" xfId="0" applyNumberFormat="1" applyFont="1" applyAlignment="1">
      <alignment horizontal="left" vertical="center"/>
    </xf>
    <xf numFmtId="49" fontId="39" fillId="0" borderId="0" xfId="0" applyNumberFormat="1" applyFont="1" applyAlignment="1">
      <alignment horizontal="left" vertical="center"/>
    </xf>
    <xf numFmtId="0" fontId="39" fillId="0" borderId="0" xfId="0" quotePrefix="1" applyFont="1" applyAlignment="1">
      <alignment horizontal="left" vertical="center"/>
    </xf>
    <xf numFmtId="0" fontId="13" fillId="0" borderId="0" xfId="0" applyFont="1" applyAlignment="1">
      <alignment horizontal="left" vertical="center"/>
    </xf>
    <xf numFmtId="0" fontId="50" fillId="0" borderId="0" xfId="0" applyFont="1" applyAlignment="1">
      <alignment horizontal="left" vertical="center"/>
    </xf>
    <xf numFmtId="0" fontId="44" fillId="0" borderId="0" xfId="54" applyFont="1"/>
    <xf numFmtId="1" fontId="14" fillId="0" borderId="0" xfId="41" applyFont="1">
      <alignment horizontal="left"/>
    </xf>
    <xf numFmtId="0" fontId="12" fillId="0" borderId="0" xfId="42"/>
    <xf numFmtId="0" fontId="18" fillId="0" borderId="0" xfId="46" applyAlignment="1">
      <alignment vertical="top"/>
    </xf>
    <xf numFmtId="0" fontId="14" fillId="0" borderId="0" xfId="0" applyNumberFormat="1" applyFont="1" applyBorder="1" applyAlignment="1">
      <alignment horizontal="left" wrapText="1"/>
    </xf>
    <xf numFmtId="0" fontId="14" fillId="0" borderId="0" xfId="0" applyFont="1" applyAlignment="1">
      <alignment horizontal="center" vertical="center"/>
    </xf>
    <xf numFmtId="0" fontId="19" fillId="0" borderId="8" xfId="0" applyFont="1" applyBorder="1" applyAlignment="1">
      <alignment vertical="top" wrapText="1"/>
    </xf>
    <xf numFmtId="0" fontId="18" fillId="0" borderId="0" xfId="46" applyAlignment="1">
      <alignment horizontal="left" vertical="top"/>
    </xf>
    <xf numFmtId="0" fontId="18" fillId="0" borderId="0" xfId="46" applyAlignment="1">
      <alignment vertical="top" wrapText="1"/>
    </xf>
    <xf numFmtId="0" fontId="10" fillId="0" borderId="0" xfId="0" applyFont="1" applyAlignment="1"/>
    <xf numFmtId="0" fontId="32" fillId="0" borderId="7" xfId="0" applyFont="1" applyBorder="1" applyAlignment="1">
      <alignment vertical="center"/>
    </xf>
    <xf numFmtId="0" fontId="34" fillId="0" borderId="0" xfId="0" applyFont="1"/>
    <xf numFmtId="0" fontId="34" fillId="0" borderId="0" xfId="0" applyFont="1" applyAlignment="1"/>
    <xf numFmtId="0" fontId="48" fillId="0" borderId="0" xfId="0" applyFont="1" applyAlignment="1"/>
    <xf numFmtId="0" fontId="12" fillId="0" borderId="0" xfId="0" applyFont="1" applyAlignment="1"/>
    <xf numFmtId="0" fontId="16" fillId="0" borderId="7" xfId="0" applyFont="1" applyBorder="1" applyAlignment="1">
      <alignment vertical="center"/>
    </xf>
    <xf numFmtId="0" fontId="16" fillId="0" borderId="7" xfId="44">
      <alignment horizontal="left" vertical="center"/>
    </xf>
    <xf numFmtId="0" fontId="16" fillId="0" borderId="7" xfId="44" applyBorder="1">
      <alignment horizontal="left" vertical="center"/>
    </xf>
    <xf numFmtId="0" fontId="10" fillId="0" borderId="7" xfId="0" applyFont="1" applyBorder="1" applyAlignment="1">
      <alignment horizontal="right"/>
    </xf>
    <xf numFmtId="171" fontId="10" fillId="0" borderId="0" xfId="0" applyNumberFormat="1" applyFont="1" applyFill="1" applyBorder="1" applyAlignment="1">
      <alignment horizontal="right"/>
    </xf>
    <xf numFmtId="0" fontId="12" fillId="0" borderId="0" xfId="54"/>
    <xf numFmtId="0" fontId="31" fillId="0" borderId="0" xfId="0" applyFont="1" applyBorder="1" applyAlignment="1">
      <alignment vertical="top" wrapText="1"/>
    </xf>
    <xf numFmtId="0" fontId="13" fillId="0" borderId="0" xfId="0" applyFont="1"/>
    <xf numFmtId="0" fontId="36" fillId="0" borderId="0" xfId="0" applyFont="1" applyAlignment="1">
      <alignment horizontal="center" vertical="top" wrapText="1"/>
    </xf>
    <xf numFmtId="0" fontId="12" fillId="0" borderId="0" xfId="0" applyFont="1" applyAlignment="1">
      <alignment horizontal="right" vertical="top" indent="1"/>
    </xf>
    <xf numFmtId="0" fontId="12" fillId="0" borderId="0" xfId="0" applyFont="1" applyAlignment="1">
      <alignment horizontal="right" vertical="top" wrapText="1" indent="1"/>
    </xf>
    <xf numFmtId="0" fontId="44" fillId="0" borderId="0" xfId="0" applyFont="1"/>
    <xf numFmtId="0" fontId="44" fillId="0" borderId="0" xfId="0" applyFont="1" applyAlignment="1">
      <alignment horizontal="left" vertical="center"/>
    </xf>
    <xf numFmtId="0" fontId="44" fillId="0" borderId="0" xfId="0" applyFont="1" applyAlignment="1">
      <alignment horizontal="center" vertical="center"/>
    </xf>
    <xf numFmtId="0" fontId="13" fillId="0" borderId="0" xfId="40"/>
    <xf numFmtId="0" fontId="14" fillId="0" borderId="0" xfId="0" applyFont="1" applyAlignment="1">
      <alignment horizontal="center"/>
    </xf>
    <xf numFmtId="0" fontId="31" fillId="0" borderId="0" xfId="0" applyFont="1" applyBorder="1" applyAlignment="1">
      <alignment horizontal="left"/>
    </xf>
    <xf numFmtId="0" fontId="12" fillId="0" borderId="0" xfId="0" applyFont="1" applyBorder="1" applyAlignment="1">
      <alignment horizontal="left" wrapText="1"/>
    </xf>
    <xf numFmtId="0" fontId="16" fillId="0" borderId="7" xfId="44">
      <alignment horizontal="left" vertical="center"/>
    </xf>
    <xf numFmtId="168" fontId="14" fillId="0" borderId="0" xfId="0" applyNumberFormat="1" applyFont="1" applyBorder="1" applyAlignment="1">
      <alignment horizontal="right"/>
    </xf>
    <xf numFmtId="0" fontId="16" fillId="0" borderId="7" xfId="44" applyAlignment="1">
      <alignment vertical="center"/>
    </xf>
    <xf numFmtId="164" fontId="38" fillId="0" borderId="0" xfId="0" applyNumberFormat="1" applyFont="1" applyBorder="1" applyAlignment="1">
      <alignment horizontal="right"/>
    </xf>
    <xf numFmtId="0" fontId="13" fillId="0" borderId="0" xfId="40" applyBorder="1" applyAlignment="1">
      <alignment horizontal="left" wrapText="1"/>
    </xf>
    <xf numFmtId="49" fontId="39" fillId="0" borderId="0" xfId="0" applyNumberFormat="1" applyFont="1" applyBorder="1" applyAlignment="1">
      <alignment horizontal="left" wrapText="1"/>
    </xf>
    <xf numFmtId="0" fontId="19" fillId="0" borderId="13" xfId="0" applyFont="1" applyBorder="1" applyAlignment="1">
      <alignment horizontal="left" wrapText="1"/>
    </xf>
    <xf numFmtId="49" fontId="14" fillId="0" borderId="0" xfId="0" applyNumberFormat="1" applyFont="1" applyBorder="1" applyAlignment="1">
      <alignment horizontal="left" wrapText="1"/>
    </xf>
    <xf numFmtId="0" fontId="19" fillId="0" borderId="0" xfId="0" applyFont="1" applyBorder="1" applyAlignment="1">
      <alignment horizontal="left" wrapText="1"/>
    </xf>
    <xf numFmtId="0" fontId="44" fillId="0" borderId="0" xfId="0" applyFont="1" applyBorder="1" applyAlignment="1">
      <alignment horizontal="center"/>
    </xf>
    <xf numFmtId="170" fontId="38" fillId="0" borderId="0" xfId="0" applyNumberFormat="1" applyFont="1" applyBorder="1" applyAlignment="1">
      <alignment horizontal="right"/>
    </xf>
    <xf numFmtId="0" fontId="14" fillId="0" borderId="16" xfId="0" applyFont="1" applyBorder="1" applyAlignment="1">
      <alignment horizontal="center" wrapText="1"/>
    </xf>
    <xf numFmtId="0" fontId="44" fillId="0" borderId="0" xfId="0" applyFont="1" applyBorder="1" applyAlignment="1">
      <alignment horizontal="left"/>
    </xf>
    <xf numFmtId="0" fontId="44" fillId="0" borderId="0" xfId="0" applyFont="1" applyBorder="1"/>
    <xf numFmtId="0" fontId="13" fillId="0" borderId="0" xfId="40" applyBorder="1" applyAlignment="1">
      <alignment horizontal="left"/>
    </xf>
    <xf numFmtId="164" fontId="39" fillId="0" borderId="0" xfId="0" applyNumberFormat="1" applyFont="1" applyBorder="1" applyAlignment="1">
      <alignment horizontal="right"/>
    </xf>
    <xf numFmtId="164" fontId="39" fillId="0" borderId="0" xfId="0" applyNumberFormat="1" applyFont="1" applyFill="1" applyBorder="1" applyAlignment="1">
      <alignment horizontal="right"/>
    </xf>
    <xf numFmtId="0" fontId="14" fillId="0" borderId="0" xfId="0" applyFont="1" applyBorder="1" applyAlignment="1">
      <alignment vertical="center"/>
    </xf>
    <xf numFmtId="165" fontId="39" fillId="0" borderId="0" xfId="0" applyNumberFormat="1" applyFont="1" applyBorder="1" applyAlignment="1">
      <alignment horizontal="right"/>
    </xf>
    <xf numFmtId="168" fontId="39" fillId="0" borderId="0" xfId="0" applyNumberFormat="1" applyFont="1" applyBorder="1" applyAlignment="1">
      <alignment horizontal="right"/>
    </xf>
    <xf numFmtId="0" fontId="14" fillId="0" borderId="0" xfId="0" applyFont="1" applyBorder="1" applyAlignment="1">
      <alignment horizontal="center" wrapText="1"/>
    </xf>
    <xf numFmtId="0" fontId="19" fillId="0" borderId="15" xfId="0" applyFont="1" applyBorder="1" applyAlignment="1">
      <alignment horizontal="center" wrapText="1"/>
    </xf>
    <xf numFmtId="0" fontId="19" fillId="0" borderId="16" xfId="0" applyFont="1" applyBorder="1" applyAlignment="1">
      <alignment horizontal="center" wrapText="1"/>
    </xf>
    <xf numFmtId="1" fontId="14" fillId="0" borderId="0" xfId="41">
      <alignment horizontal="left"/>
    </xf>
    <xf numFmtId="0" fontId="13" fillId="0" borderId="0" xfId="0" applyFont="1" applyBorder="1" applyAlignment="1">
      <alignment vertical="center"/>
    </xf>
    <xf numFmtId="0" fontId="44" fillId="0" borderId="0" xfId="0" applyFont="1" applyAlignment="1">
      <alignment horizontal="left" wrapText="1" indent="1"/>
    </xf>
    <xf numFmtId="0" fontId="44" fillId="0" borderId="0" xfId="0" applyFont="1" applyAlignment="1">
      <alignment horizontal="left" wrapText="1"/>
    </xf>
    <xf numFmtId="0" fontId="44" fillId="0" borderId="0" xfId="0" applyFont="1" applyAlignment="1">
      <alignment horizontal="center" vertical="center" wrapText="1"/>
    </xf>
    <xf numFmtId="0" fontId="13" fillId="0" borderId="0" xfId="0" applyFont="1" applyAlignment="1">
      <alignment horizontal="center"/>
    </xf>
    <xf numFmtId="0" fontId="44" fillId="0" borderId="0" xfId="0" applyFont="1" applyAlignment="1">
      <alignment horizontal="center"/>
    </xf>
    <xf numFmtId="3" fontId="44" fillId="0" borderId="0" xfId="0" applyNumberFormat="1" applyFont="1"/>
    <xf numFmtId="166" fontId="44" fillId="0" borderId="0" xfId="0" applyNumberFormat="1" applyFont="1"/>
    <xf numFmtId="0" fontId="53" fillId="0" borderId="0" xfId="0" applyFont="1"/>
    <xf numFmtId="167" fontId="14" fillId="0" borderId="0" xfId="0" applyNumberFormat="1" applyFont="1"/>
    <xf numFmtId="0" fontId="14" fillId="0" borderId="0" xfId="0" applyFont="1" applyAlignment="1">
      <alignment horizontal="center"/>
    </xf>
    <xf numFmtId="0" fontId="12" fillId="0" borderId="0" xfId="54" quotePrefix="1" applyFont="1" applyAlignment="1"/>
    <xf numFmtId="0" fontId="12" fillId="0" borderId="0" xfId="54" applyFont="1" applyAlignment="1"/>
    <xf numFmtId="164" fontId="14" fillId="0" borderId="0" xfId="0" applyNumberFormat="1" applyFont="1" applyAlignment="1">
      <alignment horizontal="right"/>
    </xf>
    <xf numFmtId="0" fontId="19" fillId="0" borderId="18" xfId="0" applyFont="1" applyBorder="1" applyAlignment="1">
      <alignment horizontal="left" wrapText="1"/>
    </xf>
    <xf numFmtId="165" fontId="14" fillId="0" borderId="17" xfId="0" applyNumberFormat="1" applyFont="1" applyBorder="1" applyAlignment="1">
      <alignment horizontal="center"/>
    </xf>
    <xf numFmtId="165" fontId="14" fillId="0" borderId="14" xfId="0" applyNumberFormat="1" applyFont="1" applyBorder="1" applyAlignment="1">
      <alignment horizontal="center"/>
    </xf>
    <xf numFmtId="0" fontId="19" fillId="0" borderId="12" xfId="57" applyFont="1" applyBorder="1" applyAlignment="1">
      <alignment horizontal="left"/>
    </xf>
    <xf numFmtId="0" fontId="18" fillId="0" borderId="0" xfId="46" applyFont="1" applyAlignment="1">
      <alignment vertical="top"/>
    </xf>
    <xf numFmtId="0" fontId="54" fillId="0" borderId="0" xfId="0" applyFont="1"/>
    <xf numFmtId="0" fontId="52" fillId="0" borderId="0" xfId="0" applyFont="1" applyAlignment="1">
      <alignment horizontal="left" vertical="center"/>
    </xf>
    <xf numFmtId="0" fontId="52" fillId="0" borderId="0" xfId="0" applyFont="1" applyAlignment="1">
      <alignment horizontal="right" vertical="center"/>
    </xf>
    <xf numFmtId="0" fontId="52" fillId="0" borderId="0" xfId="0" applyFont="1" applyAlignment="1">
      <alignment horizontal="right"/>
    </xf>
    <xf numFmtId="3" fontId="14" fillId="0" borderId="0" xfId="0" applyNumberFormat="1" applyFont="1"/>
    <xf numFmtId="0" fontId="14" fillId="0" borderId="11" xfId="0" applyFont="1" applyBorder="1" applyAlignment="1">
      <alignment horizontal="center" vertical="center"/>
    </xf>
    <xf numFmtId="0" fontId="31" fillId="0" borderId="0" xfId="54" quotePrefix="1" applyFont="1" applyBorder="1" applyAlignment="1">
      <alignment horizontal="left"/>
    </xf>
    <xf numFmtId="0" fontId="31" fillId="0" borderId="0" xfId="54" quotePrefix="1" applyFont="1" applyAlignment="1">
      <alignment wrapText="1"/>
    </xf>
    <xf numFmtId="0" fontId="14" fillId="0" borderId="12" xfId="57" quotePrefix="1" applyFont="1" applyBorder="1" applyAlignment="1">
      <alignment horizontal="left" wrapText="1"/>
    </xf>
    <xf numFmtId="0" fontId="14" fillId="0" borderId="12" xfId="57" quotePrefix="1" applyFont="1" applyBorder="1" applyAlignment="1">
      <alignment horizontal="left"/>
    </xf>
    <xf numFmtId="0" fontId="12" fillId="0" borderId="0" xfId="0" applyFont="1" applyAlignment="1">
      <alignment vertical="top" wrapText="1"/>
    </xf>
    <xf numFmtId="0" fontId="31" fillId="0" borderId="0" xfId="54" applyFont="1"/>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1" fillId="0" borderId="0" xfId="0" applyNumberFormat="1" applyFont="1" applyBorder="1" applyAlignment="1">
      <alignment wrapText="1"/>
    </xf>
    <xf numFmtId="0" fontId="12" fillId="0" borderId="0" xfId="54" applyNumberFormat="1" applyFont="1" applyBorder="1" applyAlignment="1">
      <alignment wrapText="1"/>
    </xf>
    <xf numFmtId="0" fontId="47" fillId="0" borderId="0" xfId="0" applyFont="1"/>
    <xf numFmtId="0" fontId="12" fillId="0" borderId="0" xfId="54" applyFont="1"/>
    <xf numFmtId="0" fontId="31" fillId="0" borderId="0" xfId="0" applyNumberFormat="1" applyFont="1" applyBorder="1" applyAlignment="1"/>
    <xf numFmtId="0" fontId="31" fillId="0" borderId="0" xfId="0" quotePrefix="1" applyFont="1"/>
    <xf numFmtId="0" fontId="14" fillId="0" borderId="12" xfId="0" applyFont="1" applyBorder="1"/>
    <xf numFmtId="0" fontId="14" fillId="0" borderId="14" xfId="0" applyFont="1" applyBorder="1" applyAlignment="1">
      <alignment horizontal="center"/>
    </xf>
    <xf numFmtId="0" fontId="14" fillId="0" borderId="12" xfId="0" applyFont="1" applyBorder="1" applyAlignment="1">
      <alignment horizontal="left"/>
    </xf>
    <xf numFmtId="0" fontId="14" fillId="0" borderId="13" xfId="0" applyFont="1" applyBorder="1"/>
    <xf numFmtId="49" fontId="39" fillId="0" borderId="0" xfId="0" applyNumberFormat="1" applyFont="1" applyAlignment="1">
      <alignment vertical="center"/>
    </xf>
    <xf numFmtId="0" fontId="10" fillId="0" borderId="0" xfId="0" applyFont="1" applyAlignment="1">
      <alignment horizontal="left" vertical="top" wrapText="1"/>
    </xf>
    <xf numFmtId="0" fontId="14" fillId="0" borderId="10" xfId="0" applyFont="1" applyBorder="1" applyAlignment="1">
      <alignment horizontal="center" vertical="center"/>
    </xf>
    <xf numFmtId="3" fontId="39" fillId="0" borderId="0" xfId="0" applyNumberFormat="1" applyFont="1"/>
    <xf numFmtId="0" fontId="14" fillId="0" borderId="17" xfId="0" applyFont="1" applyBorder="1" applyAlignment="1">
      <alignment horizontal="center"/>
    </xf>
    <xf numFmtId="170" fontId="14" fillId="0" borderId="0" xfId="0" applyNumberFormat="1" applyFont="1"/>
    <xf numFmtId="0" fontId="44" fillId="0" borderId="0" xfId="0" applyFont="1" applyFill="1" applyAlignment="1">
      <alignment wrapText="1"/>
    </xf>
    <xf numFmtId="0" fontId="14" fillId="0" borderId="0" xfId="0" applyFont="1" applyFill="1"/>
    <xf numFmtId="0" fontId="52" fillId="0" borderId="0" xfId="0" applyFont="1"/>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4" fillId="0" borderId="0" xfId="0" applyFont="1" applyAlignment="1">
      <alignment horizontal="left" vertical="center"/>
    </xf>
    <xf numFmtId="172" fontId="14" fillId="0" borderId="0" xfId="0" applyNumberFormat="1" applyFont="1" applyAlignment="1">
      <alignment horizontal="right" vertical="center"/>
    </xf>
    <xf numFmtId="172" fontId="19" fillId="0" borderId="0" xfId="0" applyNumberFormat="1" applyFont="1"/>
    <xf numFmtId="172" fontId="14" fillId="0" borderId="0" xfId="0" applyNumberFormat="1" applyFont="1" applyAlignment="1">
      <alignment horizontal="right"/>
    </xf>
    <xf numFmtId="4" fontId="14" fillId="0" borderId="0" xfId="0" applyNumberFormat="1" applyFont="1" applyAlignment="1">
      <alignment horizontal="right"/>
    </xf>
    <xf numFmtId="173" fontId="14" fillId="0" borderId="0" xfId="0" applyNumberFormat="1" applyFont="1" applyAlignment="1">
      <alignment horizontal="right"/>
    </xf>
    <xf numFmtId="173" fontId="14" fillId="0" borderId="13" xfId="0" applyNumberFormat="1" applyFont="1" applyBorder="1" applyAlignment="1">
      <alignment horizontal="right"/>
    </xf>
    <xf numFmtId="174" fontId="14" fillId="0" borderId="0" xfId="0" applyNumberFormat="1" applyFont="1" applyAlignment="1">
      <alignment horizontal="right"/>
    </xf>
    <xf numFmtId="0" fontId="12" fillId="0" borderId="0" xfId="0" applyFont="1" applyFill="1"/>
    <xf numFmtId="0" fontId="19" fillId="0" borderId="0" xfId="0" applyFont="1" applyBorder="1" applyAlignment="1">
      <alignment vertical="center"/>
    </xf>
    <xf numFmtId="0" fontId="14" fillId="0" borderId="11" xfId="0" applyFont="1" applyBorder="1" applyAlignment="1">
      <alignment horizontal="center" vertical="center" wrapText="1"/>
    </xf>
    <xf numFmtId="175" fontId="14" fillId="0" borderId="16" xfId="0" applyNumberFormat="1" applyFont="1" applyBorder="1" applyAlignment="1">
      <alignment horizontal="right"/>
    </xf>
    <xf numFmtId="175" fontId="14" fillId="0" borderId="0" xfId="0" applyNumberFormat="1" applyFont="1" applyAlignment="1">
      <alignment horizontal="right"/>
    </xf>
    <xf numFmtId="176" fontId="19" fillId="0" borderId="13" xfId="0" applyNumberFormat="1" applyFont="1" applyBorder="1" applyAlignment="1">
      <alignment horizontal="right"/>
    </xf>
    <xf numFmtId="176" fontId="55" fillId="0" borderId="13" xfId="0" applyNumberFormat="1" applyFont="1" applyBorder="1" applyAlignment="1">
      <alignment horizontal="right"/>
    </xf>
    <xf numFmtId="176" fontId="14" fillId="0" borderId="0" xfId="0" applyNumberFormat="1" applyFont="1" applyAlignment="1">
      <alignment horizontal="right"/>
    </xf>
    <xf numFmtId="176" fontId="56" fillId="0" borderId="0" xfId="0" applyNumberFormat="1" applyFont="1" applyAlignment="1">
      <alignment horizontal="right"/>
    </xf>
    <xf numFmtId="175" fontId="19" fillId="0" borderId="0" xfId="0" applyNumberFormat="1" applyFont="1" applyAlignment="1">
      <alignment horizontal="right"/>
    </xf>
    <xf numFmtId="177" fontId="14" fillId="0" borderId="0" xfId="0" applyNumberFormat="1" applyFont="1" applyAlignment="1">
      <alignment horizontal="right"/>
    </xf>
    <xf numFmtId="177" fontId="56" fillId="0" borderId="0" xfId="0" applyNumberFormat="1" applyFont="1" applyAlignment="1">
      <alignment horizontal="right"/>
    </xf>
    <xf numFmtId="0" fontId="14" fillId="0" borderId="9" xfId="0" applyFont="1" applyBorder="1" applyAlignment="1">
      <alignment horizontal="center" vertical="center"/>
    </xf>
    <xf numFmtId="0" fontId="14" fillId="0" borderId="9"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178" fontId="19" fillId="0" borderId="15" xfId="0" applyNumberFormat="1" applyFont="1" applyBorder="1" applyAlignment="1">
      <alignment horizontal="right"/>
    </xf>
    <xf numFmtId="178" fontId="19" fillId="0" borderId="13" xfId="0" applyNumberFormat="1" applyFont="1" applyBorder="1" applyAlignment="1">
      <alignment horizontal="right"/>
    </xf>
    <xf numFmtId="178" fontId="14" fillId="0" borderId="16" xfId="0" applyNumberFormat="1" applyFont="1" applyBorder="1" applyAlignment="1">
      <alignment horizontal="right"/>
    </xf>
    <xf numFmtId="178" fontId="14" fillId="0" borderId="0" xfId="0" applyNumberFormat="1" applyFont="1" applyAlignment="1">
      <alignment horizontal="right"/>
    </xf>
    <xf numFmtId="178" fontId="19" fillId="0" borderId="16" xfId="0" applyNumberFormat="1" applyFont="1" applyBorder="1" applyAlignment="1">
      <alignment horizontal="right"/>
    </xf>
    <xf numFmtId="178" fontId="19" fillId="0" borderId="0" xfId="0" applyNumberFormat="1" applyFont="1" applyAlignment="1">
      <alignment horizontal="right"/>
    </xf>
    <xf numFmtId="0" fontId="14" fillId="0" borderId="9" xfId="57" applyFont="1" applyBorder="1" applyAlignment="1">
      <alignment horizontal="center" vertical="center" wrapText="1"/>
    </xf>
    <xf numFmtId="0" fontId="14" fillId="0" borderId="10" xfId="57" applyFont="1" applyBorder="1" applyAlignment="1">
      <alignment horizontal="center" vertical="center" wrapText="1"/>
    </xf>
    <xf numFmtId="0" fontId="14" fillId="0" borderId="11" xfId="57" applyFont="1" applyBorder="1" applyAlignment="1">
      <alignment horizontal="center" vertical="center" wrapText="1"/>
    </xf>
    <xf numFmtId="179" fontId="14" fillId="0" borderId="0" xfId="57" applyNumberFormat="1" applyFont="1" applyAlignment="1">
      <alignment horizontal="right"/>
    </xf>
    <xf numFmtId="180" fontId="14" fillId="0" borderId="0" xfId="57" applyNumberFormat="1" applyFont="1" applyAlignment="1">
      <alignment horizontal="right"/>
    </xf>
    <xf numFmtId="49" fontId="43" fillId="0" borderId="0" xfId="0" applyNumberFormat="1" applyFont="1" applyFill="1" applyAlignment="1">
      <alignment horizontal="left" vertical="center"/>
    </xf>
    <xf numFmtId="0" fontId="31" fillId="0" borderId="0" xfId="54" applyFont="1" applyBorder="1" applyAlignment="1">
      <alignment horizontal="left" wrapText="1"/>
    </xf>
    <xf numFmtId="0" fontId="58" fillId="0" borderId="0" xfId="0" applyFont="1" applyFill="1" applyBorder="1" applyAlignment="1">
      <alignment horizontal="right"/>
    </xf>
    <xf numFmtId="0" fontId="31" fillId="0" borderId="0" xfId="0" applyFont="1"/>
    <xf numFmtId="0" fontId="31" fillId="0" borderId="0" xfId="54" applyFont="1" applyBorder="1" applyAlignment="1">
      <alignment wrapText="1"/>
    </xf>
    <xf numFmtId="0" fontId="31" fillId="0" borderId="0" xfId="54" applyFont="1" applyAlignment="1">
      <alignment wrapText="1"/>
    </xf>
  </cellXfs>
  <cellStyles count="58">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6"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2" xfId="55"/>
    <cellStyle name="Hyperlink A1" xfId="38"/>
    <cellStyle name="Hyperlink Grafik" xfId="40"/>
    <cellStyle name="JB Hoerhilfe" xfId="43"/>
    <cellStyle name="JB Standard" xfId="42"/>
    <cellStyle name="Komma" xfId="1" builtinId="3" hidden="1"/>
    <cellStyle name="Link" xfId="54" builtinId="8"/>
    <cellStyle name="Neutral" xfId="51" builtinId="28" hidden="1"/>
    <cellStyle name="Prozent" xfId="5" builtinId="5" hidden="1"/>
    <cellStyle name="Schlecht" xfId="50" builtinId="27" hidden="1"/>
    <cellStyle name="Standard" xfId="0" builtinId="0"/>
    <cellStyle name="Standard 2 2 2" xfId="57"/>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115">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2"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border diagonalUp="0" diagonalDown="0">
        <left/>
        <right style="thin">
          <color rgb="FF289B38"/>
        </right>
        <top/>
        <bottom/>
        <vertical/>
        <horizontal/>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alignment horizontal="right" vertical="bottom" textRotation="0" wrapText="0" indent="0" justifyLastLine="0" shrinkToFit="0" readingOrder="0"/>
      <border diagonalUp="0" diagonalDown="0">
        <left style="thin">
          <color rgb="FF289B38"/>
        </left>
        <right/>
        <top/>
        <bottom/>
      </border>
    </dxf>
    <dxf>
      <font>
        <b val="0"/>
        <i val="0"/>
        <strike val="0"/>
        <condense val="0"/>
        <extend val="0"/>
        <outline val="0"/>
        <shadow val="0"/>
        <u val="none"/>
        <vertAlign val="baseline"/>
        <sz val="8.5"/>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0"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border diagonalUp="0" diagonalDown="0">
        <left style="thin">
          <color rgb="FF289B38"/>
        </left>
        <right style="thin">
          <color rgb="FF289B38"/>
        </right>
        <top/>
        <bottom/>
        <vertical/>
        <horizontal/>
      </border>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border outline="0">
        <top style="thin">
          <color rgb="FF289B38"/>
        </top>
      </border>
    </dxf>
    <dxf>
      <font>
        <strike val="0"/>
        <outline val="0"/>
        <shadow val="0"/>
        <u val="none"/>
        <vertAlign val="baseline"/>
        <color auto="1"/>
        <name val="Calibri"/>
        <scheme val="minor"/>
      </font>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0&quot;   &quot;;\-#,##0.00&quot;   &quot;;0.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border diagonalUp="0" diagonalDown="0" outline="0">
        <left style="thin">
          <color rgb="FF289B38"/>
        </left>
        <right style="thin">
          <color rgb="FF289B38"/>
        </right>
        <top/>
        <bottom/>
      </border>
    </dxf>
    <dxf>
      <font>
        <strike val="0"/>
        <outline val="0"/>
        <shadow val="0"/>
        <u val="none"/>
        <vertAlign val="baseline"/>
        <color auto="1"/>
        <name val="Calibri"/>
        <scheme val="minor"/>
      </font>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289B38"/>
        </left>
        <right style="thin">
          <color rgb="FF289B38"/>
        </right>
        <top/>
        <bottom/>
      </border>
    </dxf>
    <dxf>
      <fill>
        <patternFill>
          <bgColor theme="7" tint="0.59996337778862885"/>
        </patternFill>
      </fill>
    </dxf>
    <dxf>
      <font>
        <b val="0"/>
        <i val="0"/>
        <strike val="0"/>
        <condense val="0"/>
        <extend val="0"/>
        <outline val="0"/>
        <shadow val="0"/>
        <u val="none"/>
        <vertAlign val="baseline"/>
        <sz val="8.5"/>
        <color auto="1"/>
        <name val="Calibri"/>
        <scheme val="minor"/>
      </font>
      <numFmt numFmtId="183" formatCode="#,##0.0&quot;&quot;;\-\ #,##0.0&quot;&quot;;0.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quot;;\-\ #,##0.0&quot;&quot;;0.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quot;;\-\ #,##0.0&quot;&quot;;0.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8"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5" formatCode="#,##0&quot;&quot;;\-\ #,##0&quot;&quot;;0&quot;&quot;;@&quot;&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8"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5" formatCode="#,##0&quot;&quot;;\-\ #,##0&quot;&quot;;0&quot;&quot;;@&quot;&quot;"/>
      <alignment horizontal="right" vertical="bottom" textRotation="0" wrapText="0"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67" formatCode="0.000"/>
    </dxf>
    <dxf>
      <font>
        <b val="0"/>
        <i val="0"/>
        <strike val="0"/>
        <condense val="0"/>
        <extend val="0"/>
        <outline val="0"/>
        <shadow val="0"/>
        <u val="none"/>
        <vertAlign val="baseline"/>
        <sz val="8.5"/>
        <color auto="1"/>
        <name val="Calibri"/>
        <scheme val="minor"/>
      </font>
      <numFmt numFmtId="167" formatCode="0.000"/>
    </dxf>
    <dxf>
      <font>
        <b val="0"/>
        <i val="0"/>
        <strike val="0"/>
        <condense val="0"/>
        <extend val="0"/>
        <outline val="0"/>
        <shadow val="0"/>
        <u val="none"/>
        <vertAlign val="baseline"/>
        <sz val="8.5"/>
        <color auto="1"/>
        <name val="Calibri"/>
        <scheme val="minor"/>
      </font>
      <numFmt numFmtId="167" formatCode="0.000"/>
    </dxf>
    <dxf>
      <font>
        <b val="0"/>
        <i val="0"/>
        <strike val="0"/>
        <condense val="0"/>
        <extend val="0"/>
        <outline val="0"/>
        <shadow val="0"/>
        <u val="none"/>
        <vertAlign val="baseline"/>
        <sz val="8.5"/>
        <color auto="1"/>
        <name val="Calibri"/>
        <scheme val="minor"/>
      </font>
      <numFmt numFmtId="167" formatCode="0.000"/>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5" formatCode="#,##0&quot;   &quot;;\-#,##0&quot;   &quot;;0&quot;   &quot;;@&quot;   &quot;"/>
      <alignment horizontal="right" vertical="bottom" textRotation="0" wrapText="0" indent="0" justifyLastLine="0" shrinkToFit="0" readingOrder="0"/>
      <border diagonalUp="0" diagonalDown="0">
        <left style="thin">
          <color rgb="FF289B38"/>
        </left>
        <right/>
        <top/>
        <bottom/>
        <vertical/>
        <horizontal/>
      </border>
    </dxf>
    <dxf>
      <font>
        <b val="0"/>
        <i val="0"/>
        <strike val="0"/>
        <condense val="0"/>
        <extend val="0"/>
        <outline val="0"/>
        <shadow val="0"/>
        <u val="none"/>
        <vertAlign val="baseline"/>
        <sz val="8.5"/>
        <color auto="1"/>
        <name val="Calibri"/>
        <scheme val="minor"/>
      </font>
      <numFmt numFmtId="30" formatCode="@"/>
      <alignment horizontal="left" vertical="bottom" textRotation="0" wrapText="1" indent="0" justifyLastLine="0" shrinkToFit="0" readingOrder="0"/>
    </dxf>
    <dxf>
      <border outline="0">
        <top style="thin">
          <color rgb="FF289B38"/>
        </top>
      </border>
    </dxf>
    <dxf>
      <border>
        <bottom style="thin">
          <color rgb="FF289B38"/>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289B38"/>
        </left>
        <right style="thin">
          <color rgb="FF289B38"/>
        </right>
        <top/>
        <bottom/>
      </border>
    </dxf>
    <dxf>
      <font>
        <b val="0"/>
        <i val="0"/>
        <strike val="0"/>
        <condense val="0"/>
        <extend val="0"/>
        <outline val="0"/>
        <shadow val="0"/>
        <u val="none"/>
        <vertAlign val="baseline"/>
        <sz val="8.5"/>
        <color rgb="FF000000"/>
        <name val="Calibri"/>
        <scheme val="minor"/>
      </font>
      <numFmt numFmtId="16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0000"/>
        <name val="Calibri"/>
        <scheme val="minor"/>
      </font>
      <numFmt numFmtId="164" formatCode="#,##0&quot;   &quot;;\-\ #,##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numFmt numFmtId="166" formatCode="0.0"/>
    </dxf>
    <dxf>
      <font>
        <b val="0"/>
        <i val="0"/>
        <strike val="0"/>
        <condense val="0"/>
        <extend val="0"/>
        <outline val="0"/>
        <shadow val="0"/>
        <u val="none"/>
        <vertAlign val="baseline"/>
        <sz val="8.5"/>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numFmt numFmtId="3" formatCode="#,##0"/>
    </dxf>
    <dxf>
      <font>
        <b val="0"/>
        <i val="0"/>
        <strike val="0"/>
        <condense val="0"/>
        <extend val="0"/>
        <outline val="0"/>
        <shadow val="0"/>
        <u val="none"/>
        <vertAlign val="baseline"/>
        <sz val="8.5"/>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Calibri"/>
        <scheme val="minor"/>
      </font>
    </dxf>
    <dxf>
      <font>
        <b val="0"/>
        <i val="0"/>
        <strike val="0"/>
        <condense val="0"/>
        <extend val="0"/>
        <outline val="0"/>
        <shadow val="0"/>
        <u val="none"/>
        <vertAlign val="baseline"/>
        <sz val="8.5"/>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2"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ill>
        <patternFill>
          <bgColor theme="7" tint="0.39994506668294322"/>
        </patternFill>
      </fill>
    </dxf>
    <dxf>
      <fill>
        <patternFill>
          <bgColor rgb="FFEEF0BC"/>
        </patternFill>
      </fill>
    </dxf>
  </dxfs>
  <tableStyles count="2" defaultTableStyle="TableStyleMedium2" defaultPivotStyle="PivotStyleLight16">
    <tableStyle name="GrafikDaten" pivot="0" count="1">
      <tableStyleElement type="headerRow" dxfId="114"/>
    </tableStyle>
    <tableStyle name="StatA Jahrbuch" pivot="0" count="0"/>
  </tableStyles>
  <colors>
    <mruColors>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315515</xdr:colOff>
      <xdr:row>20</xdr:row>
      <xdr:rowOff>5952</xdr:rowOff>
    </xdr:from>
    <xdr:to>
      <xdr:col>0</xdr:col>
      <xdr:colOff>5780480</xdr:colOff>
      <xdr:row>48</xdr:row>
      <xdr:rowOff>128049</xdr:rowOff>
    </xdr:to>
    <xdr:pic>
      <xdr:nvPicPr>
        <xdr:cNvPr id="4" name="Dekorativer Hintergrund"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486" t="13916" r="7855" b="1"/>
        <a:stretch/>
      </xdr:blipFill>
      <xdr:spPr>
        <a:xfrm>
          <a:off x="315515" y="3577827"/>
          <a:ext cx="5464965" cy="4455972"/>
        </a:xfrm>
        <a:prstGeom prst="rect">
          <a:avLst/>
        </a:prstGeom>
        <a:solidFill>
          <a:schemeClr val="bg1"/>
        </a:solidFill>
      </xdr:spPr>
    </xdr:pic>
    <xdr:clientData/>
  </xdr:twoCellAnchor>
  <xdr:twoCellAnchor editAs="oneCell">
    <xdr:from>
      <xdr:col>0</xdr:col>
      <xdr:colOff>309562</xdr:colOff>
      <xdr:row>20</xdr:row>
      <xdr:rowOff>0</xdr:rowOff>
    </xdr:from>
    <xdr:to>
      <xdr:col>0</xdr:col>
      <xdr:colOff>5951696</xdr:colOff>
      <xdr:row>46</xdr:row>
      <xdr:rowOff>109061</xdr:rowOff>
    </xdr:to>
    <xdr:pic>
      <xdr:nvPicPr>
        <xdr:cNvPr id="5" name="Zwei Kreisgrafiken" descr="_GrafikDaten_19.1" title="Zwei Kreis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2" y="3571875"/>
          <a:ext cx="5642134" cy="41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142874</xdr:rowOff>
    </xdr:from>
    <xdr:to>
      <xdr:col>0</xdr:col>
      <xdr:colOff>6050756</xdr:colOff>
      <xdr:row>63</xdr:row>
      <xdr:rowOff>114299</xdr:rowOff>
    </xdr:to>
    <xdr:pic>
      <xdr:nvPicPr>
        <xdr:cNvPr id="7" name="Gestapelte Balkengrafik" descr="_GrafikDaten_19.3" title="Gestapelte 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14937"/>
          <a:ext cx="6050756" cy="4400550"/>
        </a:xfrm>
        <a:prstGeom prst="rect">
          <a:avLst/>
        </a:prstGeom>
        <a:solidFill>
          <a:schemeClr val="bg1"/>
        </a:solidFill>
      </xdr:spPr>
    </xdr:pic>
    <xdr:clientData/>
  </xdr:twoCellAnchor>
  <xdr:twoCellAnchor editAs="oneCell">
    <xdr:from>
      <xdr:col>0</xdr:col>
      <xdr:colOff>0</xdr:colOff>
      <xdr:row>3</xdr:row>
      <xdr:rowOff>0</xdr:rowOff>
    </xdr:from>
    <xdr:to>
      <xdr:col>0</xdr:col>
      <xdr:colOff>6050756</xdr:colOff>
      <xdr:row>30</xdr:row>
      <xdr:rowOff>132874</xdr:rowOff>
    </xdr:to>
    <xdr:pic>
      <xdr:nvPicPr>
        <xdr:cNvPr id="4" name="Balkengrafik" descr="_GrafikDaten19.2" title="Balk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5813"/>
          <a:ext cx="6050756" cy="4133374"/>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38</xdr:row>
      <xdr:rowOff>0</xdr:rowOff>
    </xdr:from>
    <xdr:to>
      <xdr:col>10</xdr:col>
      <xdr:colOff>448866</xdr:colOff>
      <xdr:row>57</xdr:row>
      <xdr:rowOff>35719</xdr:rowOff>
    </xdr:to>
    <xdr:pic>
      <xdr:nvPicPr>
        <xdr:cNvPr id="3" name="Liniengrafik" descr="_GrafikDaten_19.4" title="Lini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6596063"/>
          <a:ext cx="6050756" cy="2750344"/>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7</xdr:col>
      <xdr:colOff>526256</xdr:colOff>
      <xdr:row>54</xdr:row>
      <xdr:rowOff>14288</xdr:rowOff>
    </xdr:to>
    <xdr:pic>
      <xdr:nvPicPr>
        <xdr:cNvPr id="5" name="Flächengrafik" descr="_GrafikDaten_19.5" title="Fläch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81688"/>
          <a:ext cx="6050756" cy="3300413"/>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4</xdr:col>
      <xdr:colOff>847725</xdr:colOff>
      <xdr:row>56</xdr:row>
      <xdr:rowOff>55721</xdr:rowOff>
    </xdr:to>
    <xdr:pic>
      <xdr:nvPicPr>
        <xdr:cNvPr id="4" name="Zwei Säulengrafiken" descr="_GrafikDaten_19.6" title="Zwei Säulen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96125"/>
          <a:ext cx="6050756" cy="2341721"/>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36</xdr:row>
      <xdr:rowOff>142874</xdr:rowOff>
    </xdr:from>
    <xdr:to>
      <xdr:col>9</xdr:col>
      <xdr:colOff>484584</xdr:colOff>
      <xdr:row>57</xdr:row>
      <xdr:rowOff>34289</xdr:rowOff>
    </xdr:to>
    <xdr:pic>
      <xdr:nvPicPr>
        <xdr:cNvPr id="4" name="Zwei Kreisgrafiken" descr="_GrafikDaten_19.7"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48437"/>
          <a:ext cx="6050756" cy="289179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4993481</xdr:colOff>
      <xdr:row>9</xdr:row>
      <xdr:rowOff>214308</xdr:rowOff>
    </xdr:from>
    <xdr:to>
      <xdr:col>1</xdr:col>
      <xdr:colOff>5597097</xdr:colOff>
      <xdr:row>11</xdr:row>
      <xdr:rowOff>213136</xdr:rowOff>
    </xdr:to>
    <xdr:pic>
      <xdr:nvPicPr>
        <xdr:cNvPr id="3" name="QR-Code 2" descr="https://www.destatis.de/DE/Methoden/Qualitaet/Qualitaetsberichte/Energie/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059" t="12292" r="12675" b="12119"/>
        <a:stretch>
          <a:fillRect/>
        </a:stretch>
      </xdr:blipFill>
      <xdr:spPr bwMode="auto">
        <a:xfrm>
          <a:off x="5505450" y="2666996"/>
          <a:ext cx="603616"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4993481</xdr:colOff>
      <xdr:row>4</xdr:row>
      <xdr:rowOff>0</xdr:rowOff>
    </xdr:from>
    <xdr:to>
      <xdr:col>1</xdr:col>
      <xdr:colOff>5590958</xdr:colOff>
      <xdr:row>5</xdr:row>
      <xdr:rowOff>153610</xdr:rowOff>
    </xdr:to>
    <xdr:pic>
      <xdr:nvPicPr>
        <xdr:cNvPr id="2" name="QR-Code 1" descr="https://www.laiv-mv.de/Statistik/Zahlen-und-Fakten/Wirtschaftsbereiche/Energie"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061" t="12247" r="12215" b="12428"/>
        <a:stretch>
          <a:fillRect/>
        </a:stretch>
      </xdr:blipFill>
      <xdr:spPr bwMode="auto">
        <a:xfrm>
          <a:off x="5505450" y="1071563"/>
          <a:ext cx="597477"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8" name="GrafikDaten_19.1" displayName="GrafikDaten_19.1" ref="C21:D32" totalsRowShown="0" headerRowDxfId="112" dataDxfId="111">
  <autoFilter ref="C21:D32">
    <filterColumn colId="0" hiddenButton="1"/>
    <filterColumn colId="1" hiddenButton="1"/>
  </autoFilter>
  <tableColumns count="2">
    <tableColumn id="1" name="Energieträger" dataDxfId="110"/>
    <tableColumn id="2" name="Anteil in %" dataDxfId="10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0.xml><?xml version="1.0" encoding="utf-8"?>
<table xmlns="http://schemas.openxmlformats.org/spreadsheetml/2006/main" id="5" name="Tabelle_19.4" displayName="Tabelle_19.4" ref="A20:E38" totalsRowShown="0" headerRowDxfId="39" dataDxfId="37" headerRowBorderDxfId="38" tableBorderDxfId="36">
  <autoFilter ref="A20:E38">
    <filterColumn colId="0" hiddenButton="1"/>
    <filterColumn colId="1" hiddenButton="1"/>
    <filterColumn colId="2" hiddenButton="1"/>
    <filterColumn colId="3" hiddenButton="1"/>
    <filterColumn colId="4" hiddenButton="1"/>
  </autoFilter>
  <tableColumns count="5">
    <tableColumn id="1" name="Merkmal" dataDxfId="35"/>
    <tableColumn id="2" name="Einheit" dataDxfId="34"/>
    <tableColumn id="4" name="2020" dataDxfId="33"/>
    <tableColumn id="5" name="2021" dataDxfId="32"/>
    <tableColumn id="6" name="2022" dataDxfId="31"/>
  </tableColumns>
  <tableStyleInfo name="StatA Jahrbuch" showFirstColumn="1" showLastColumn="0" showRowStripes="0" showColumnStripes="0"/>
  <extLst>
    <ext xmlns:x14="http://schemas.microsoft.com/office/spreadsheetml/2009/9/main" uri="{504A1905-F514-4f6f-8877-14C23A59335A}">
      <x14:table altTextSummary="Tabelle mit 2 Vorspalten und 3 Datenspalten"/>
    </ext>
  </extLst>
</table>
</file>

<file path=xl/tables/table11.xml><?xml version="1.0" encoding="utf-8"?>
<table xmlns="http://schemas.openxmlformats.org/spreadsheetml/2006/main" id="13" name="GrafikDaten_19.7" displayName="GrafikDaten_19.7" ref="L38:M54" totalsRowShown="0" headerRowDxfId="30" dataDxfId="29">
  <autoFilter ref="L38:M54">
    <filterColumn colId="0" hiddenButton="1"/>
    <filterColumn colId="1" hiddenButton="1"/>
  </autoFilter>
  <tableColumns count="2">
    <tableColumn id="1" name="Merkmal" dataDxfId="28"/>
    <tableColumn id="2" name="Anteile in %" dataDxfId="27"/>
  </tableColumns>
  <tableStyleInfo name="GrafikDaten" showFirstColumn="1" showLastColumn="0" showRowStripes="1" showColumnStripes="0"/>
  <extLst>
    <ext xmlns:x14="http://schemas.microsoft.com/office/spreadsheetml/2009/9/main" uri="{504A1905-F514-4f6f-8877-14C23A59335A}">
      <x14:table altTextSummary="Tabelle mit einer Vorspalte und einer Datenspalte"/>
    </ext>
  </extLst>
</table>
</file>

<file path=xl/tables/table12.xml><?xml version="1.0" encoding="utf-8"?>
<table xmlns="http://schemas.openxmlformats.org/spreadsheetml/2006/main" id="6" name="Tabelle_19.5" displayName="Tabelle_19.5" ref="A5:J35" totalsRowShown="0" headerRowDxfId="26" dataDxfId="24" headerRowBorderDxfId="25" tableBorderDxfId="23">
  <autoFilter ref="A5: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2"/>
    <tableColumn id="2" name="Einheit" dataDxfId="21"/>
    <tableColumn id="3" name="1991" dataDxfId="20"/>
    <tableColumn id="4" name="2000" dataDxfId="19"/>
    <tableColumn id="5" name="2010" dataDxfId="18"/>
    <tableColumn id="6" name="2015" dataDxfId="17"/>
    <tableColumn id="8" name="2020" dataDxfId="16"/>
    <tableColumn id="9" name="2021" dataDxfId="15"/>
    <tableColumn id="10" name="2022" dataDxfId="14"/>
    <tableColumn id="11" name="2023" dataDxfId="13"/>
  </tableColumns>
  <tableStyleInfo name="StatA Jahrbuch" showFirstColumn="1" showLastColumn="0" showRowStripes="0" showColumnStripes="0"/>
  <extLst>
    <ext xmlns:x14="http://schemas.microsoft.com/office/spreadsheetml/2009/9/main" uri="{504A1905-F514-4f6f-8877-14C23A59335A}">
      <x14:table altTextSummary="Tabelle mit zwei Vorspalten und 8 Datenspalten"/>
    </ext>
  </extLst>
</table>
</file>

<file path=xl/tables/table13.xml><?xml version="1.0" encoding="utf-8"?>
<table xmlns="http://schemas.openxmlformats.org/spreadsheetml/2006/main" id="7" name="Tabelle_19.6" displayName="Tabelle_19.6" ref="A4:I46" totalsRowShown="0" headerRowDxfId="12" dataDxfId="10" headerRowBorderDxfId="11" tableBorderDxfId="9" headerRowCellStyle="Standard 2 2 2" dataCellStyle="Standard 2 2 2">
  <autoFilter ref="A4:I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Jahr " dataDxfId="8" dataCellStyle="Standard 2 2 2"/>
    <tableColumn id="2" name="Energie-_x000a_verwendung_x000a_insgesamt" dataDxfId="7" dataCellStyle="Standard 2 2 2"/>
    <tableColumn id="3" name="Kohle" dataDxfId="6" dataCellStyle="Standard 2 2 2"/>
    <tableColumn id="4" name="Heizöl" dataDxfId="5" dataCellStyle="Standard 2 2 2"/>
    <tableColumn id="5" name="Erdgas" dataDxfId="4" dataCellStyle="Standard 2 2 2"/>
    <tableColumn id="6" name="Erneuerbare_x000a_Energie-_x000a_träger 8)" dataDxfId="3" dataCellStyle="Standard 2 2 2"/>
    <tableColumn id="7" name="Strom" dataDxfId="2" dataCellStyle="Standard 2 2 2"/>
    <tableColumn id="8" name="Wärme 9)" dataDxfId="1" dataCellStyle="Standard 2 2 2"/>
    <tableColumn id="9" name="Sonstige_x000a_Energie-_x000a_träger 10)" dataDxfId="0" dataCellStyle="Standard 2 2 2"/>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2.xml><?xml version="1.0" encoding="utf-8"?>
<table xmlns="http://schemas.openxmlformats.org/spreadsheetml/2006/main" id="9" name="GrafikDaten_19.2" displayName="GrafikDaten_19.2" ref="C4:G23" totalsRowShown="0" headerRowDxfId="108" dataDxfId="107">
  <autoFilter ref="C4:G23">
    <filterColumn colId="0" hiddenButton="1"/>
    <filterColumn colId="1" hiddenButton="1"/>
    <filterColumn colId="2" hiddenButton="1"/>
    <filterColumn colId="3" hiddenButton="1"/>
    <filterColumn colId="4" hiddenButton="1"/>
  </autoFilter>
  <tableColumns count="5">
    <tableColumn id="1" name="Jahr" dataDxfId="106"/>
    <tableColumn id="2" name="Anlagen_x000a_Windkraft" dataDxfId="105"/>
    <tableColumn id="3" name="Anlagen_x000a_Photovoltaik" dataDxfId="104"/>
    <tableColumn id="4" name="Elektrische Leistung_x000a_Windkraft" dataDxfId="103"/>
    <tableColumn id="5" name="Elektrische Leistung_x000a_Photovoltaik" dataDxfId="102"/>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3.xml><?xml version="1.0" encoding="utf-8"?>
<table xmlns="http://schemas.openxmlformats.org/spreadsheetml/2006/main" id="10" name="GrafikDaten_19.3" displayName="GrafikDaten_19.3" ref="C34:J54" totalsRowShown="0" headerRowDxfId="101" dataDxfId="100">
  <autoFilter ref="C34:J5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Jahr" dataDxfId="99"/>
    <tableColumn id="2" name="Kohle" dataDxfId="98"/>
    <tableColumn id="3" name="Heizöl" dataDxfId="97"/>
    <tableColumn id="4" name="Erdgas" dataDxfId="96"/>
    <tableColumn id="5" name="Erneuerbare Energieträger" dataDxfId="95"/>
    <tableColumn id="6" name="Strom" dataDxfId="94"/>
    <tableColumn id="7" name="Wärme" dataDxfId="93"/>
    <tableColumn id="8" name="Sonstige Energieträger" dataDxfId="92"/>
  </tableColumns>
  <tableStyleInfo name="GrafikDaten"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4.xml><?xml version="1.0" encoding="utf-8"?>
<table xmlns="http://schemas.openxmlformats.org/spreadsheetml/2006/main" id="2" name="GrafikDaten_19.4" displayName="GrafikDaten_19.4" ref="M39:O58" totalsRowShown="0">
  <autoFilter ref="M39:O58">
    <filterColumn colId="0" hiddenButton="1"/>
    <filterColumn colId="1" hiddenButton="1"/>
    <filterColumn colId="2" hiddenButton="1"/>
  </autoFilter>
  <tableColumns count="3">
    <tableColumn id="1" name="Jahr" dataDxfId="91"/>
    <tableColumn id="2" name="Anlagen" dataDxfId="90"/>
    <tableColumn id="3" name="Leistung in MW" dataDxfId="89"/>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5.xml><?xml version="1.0" encoding="utf-8"?>
<table xmlns="http://schemas.openxmlformats.org/spreadsheetml/2006/main" id="1" name="Tabelle_19.1" displayName="Tabelle_19.1" ref="A4:K36" totalsRowShown="0" headerRowDxfId="88" headerRowBorderDxfId="87" tableBorderDxfId="86">
  <autoFilter ref="A4:K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Jahr" dataDxfId="85"/>
    <tableColumn id="2" name="Anlagen_x000a_ins-_x000a_gesamt 1)" dataDxfId="84"/>
    <tableColumn id="3" name="Wind_x000a_insgesamt" dataDxfId="83"/>
    <tableColumn id="4" name="Wind _x000a_onshore" dataDxfId="82"/>
    <tableColumn id="5" name="Wind _x000a_offshore" dataDxfId="81"/>
    <tableColumn id="6" name="Feste und _x000a_flüssige_x000a_biogene_x000a_Stoffe 2)" dataDxfId="80"/>
    <tableColumn id="7" name="Biogas_x000a_und Bio-_x000a_erdgas" dataDxfId="79"/>
    <tableColumn id="8" name="Deponie-_x000a_gas" dataDxfId="78"/>
    <tableColumn id="9" name="Klärgas" dataDxfId="77"/>
    <tableColumn id="10" name="Photo-_x000a_voltaik" dataDxfId="76"/>
    <tableColumn id="11" name="Wasser-_x000a_kraft und_x000a_Geo-_x000a_thermie" dataDxfId="75"/>
  </tableColumns>
  <tableStyleInfo name="StatA Jahrbuch" showFirstColumn="1" showLastColumn="0" showRowStripes="0" showColumnStripes="0"/>
  <extLst>
    <ext xmlns:x14="http://schemas.microsoft.com/office/spreadsheetml/2009/9/main" uri="{504A1905-F514-4f6f-8877-14C23A59335A}">
      <x14:table altTextSummary="Tabelle mit einer Vorspalte und 10 Datenspalten"/>
    </ext>
  </extLst>
</table>
</file>

<file path=xl/tables/table6.xml><?xml version="1.0" encoding="utf-8"?>
<table xmlns="http://schemas.openxmlformats.org/spreadsheetml/2006/main" id="11" name="GrafikDaten_19.5" displayName="GrafikDaten_19.5" ref="J33:N65" totalsRowShown="0" headerRowDxfId="74" dataDxfId="73">
  <autoFilter ref="J33:N65">
    <filterColumn colId="0" hiddenButton="1"/>
    <filterColumn colId="1" hiddenButton="1"/>
    <filterColumn colId="2" hiddenButton="1"/>
    <filterColumn colId="3" hiddenButton="1"/>
    <filterColumn colId="4" hiddenButton="1"/>
  </autoFilter>
  <tableColumns count="5">
    <tableColumn id="1" name="Jahr" dataDxfId="72"/>
    <tableColumn id="2" name="Sonstige nicht _x000a_erneuerbare Energieträger" dataDxfId="71"/>
    <tableColumn id="3" name="Steinkohle" dataDxfId="70"/>
    <tableColumn id="4" name="Erdgas" dataDxfId="69"/>
    <tableColumn id="5" name="Erneuerbare _x000a_Energieträger" dataDxfId="68"/>
  </tableColumns>
  <tableStyleInfo name="GrafikDaten" showFirstColumn="1" showLastColumn="0" showRowStripes="0" showColumnStripes="0"/>
  <extLst>
    <ext xmlns:x14="http://schemas.microsoft.com/office/spreadsheetml/2009/9/main" uri="{504A1905-F514-4f6f-8877-14C23A59335A}">
      <x14:table altTextSummary="Tabelle mit einer Vorspalte und 4 Datenspalten"/>
    </ext>
  </extLst>
</table>
</file>

<file path=xl/tables/table7.xml><?xml version="1.0" encoding="utf-8"?>
<table xmlns="http://schemas.openxmlformats.org/spreadsheetml/2006/main" id="3" name="Tabelle_19.2" displayName="Tabelle_19.2" ref="A4:H30" totalsRowShown="0" headerRowDxfId="67" dataDxfId="65" headerRowBorderDxfId="66" tableBorderDxfId="64">
  <autoFilter ref="A4:H3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Energieträger" dataDxfId="63"/>
    <tableColumn id="2" name="Einheit" dataDxfId="62"/>
    <tableColumn id="3" name="2005" dataDxfId="61"/>
    <tableColumn id="4" name="2010" dataDxfId="60"/>
    <tableColumn id="5" name="2015" dataDxfId="59"/>
    <tableColumn id="6" name="2020" dataDxfId="58"/>
    <tableColumn id="7" name="2021" dataDxfId="57"/>
    <tableColumn id="13" name="2022" dataDxfId="56"/>
  </tableColumns>
  <tableStyleInfo name="StatA Jahrbuch" showFirstColumn="1" showLastColumn="0" showRowStripes="0" showColumnStripes="0"/>
  <extLst>
    <ext xmlns:x14="http://schemas.microsoft.com/office/spreadsheetml/2009/9/main" uri="{504A1905-F514-4f6f-8877-14C23A59335A}">
      <x14:table altTextSummary="Tabelle mit 2 Vorspalten und 6 Datenspalten"/>
    </ext>
  </extLst>
</table>
</file>

<file path=xl/tables/table8.xml><?xml version="1.0" encoding="utf-8"?>
<table xmlns="http://schemas.openxmlformats.org/spreadsheetml/2006/main" id="4" name="Tabelle_19.3" displayName="Tabelle_19.3" ref="A4:E16" totalsRowShown="0" headerRowDxfId="54" dataDxfId="52" headerRowBorderDxfId="53" tableBorderDxfId="51">
  <autoFilter ref="A4:E16">
    <filterColumn colId="0" hiddenButton="1"/>
    <filterColumn colId="1" hiddenButton="1"/>
    <filterColumn colId="2" hiddenButton="1"/>
    <filterColumn colId="3" hiddenButton="1"/>
    <filterColumn colId="4" hiddenButton="1"/>
  </autoFilter>
  <tableColumns count="5">
    <tableColumn id="1" name="Merkmal" dataDxfId="50"/>
    <tableColumn id="2" name="Einheit" dataDxfId="49"/>
    <tableColumn id="4" name="2020" dataDxfId="48"/>
    <tableColumn id="5" name="2021" dataDxfId="47"/>
    <tableColumn id="6" name="2022" dataDxfId="46"/>
  </tableColumns>
  <tableStyleInfo name="StatA Jahrbuch" showFirstColumn="1" showLastColumn="0" showRowStripes="0" showColumnStripes="0"/>
  <extLst>
    <ext xmlns:x14="http://schemas.microsoft.com/office/spreadsheetml/2009/9/main" uri="{504A1905-F514-4f6f-8877-14C23A59335A}">
      <x14:table altTextSummary="Tabelle mit 2 Vorspalten und 3 Datenspalten"/>
    </ext>
  </extLst>
</table>
</file>

<file path=xl/tables/table9.xml><?xml version="1.0" encoding="utf-8"?>
<table xmlns="http://schemas.openxmlformats.org/spreadsheetml/2006/main" id="12" name="GrafikDaten_19.6" displayName="GrafikDaten_19.6" ref="G41:J51" totalsRowShown="0" headerRowDxfId="45" dataDxfId="44">
  <autoFilter ref="G41:J51">
    <filterColumn colId="0" hiddenButton="1"/>
    <filterColumn colId="1" hiddenButton="1"/>
    <filterColumn colId="2" hiddenButton="1"/>
    <filterColumn colId="3" hiddenButton="1"/>
  </autoFilter>
  <tableColumns count="4">
    <tableColumn id="1" name="Abnehmer" dataDxfId="43"/>
    <tableColumn id="2" name="2020" dataDxfId="42"/>
    <tableColumn id="3" name="2021" dataDxfId="41"/>
    <tableColumn id="4" name="2022" dataDxfId="40"/>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laiv-mv.de/Statistik/Zahlen-und-Fakten/Gesamtwirtschaft-&amp;-Umwelt/Energie/" TargetMode="External"/><Relationship Id="rId13" Type="http://schemas.openxmlformats.org/officeDocument/2006/relationships/printerSettings" Target="../printerSettings/printerSettings13.bin"/><Relationship Id="rId3" Type="http://schemas.openxmlformats.org/officeDocument/2006/relationships/hyperlink" Target="http://www.laiv-mv.de/Statistik/Zahlen-und-Fakten/Gesamtwirtschaft-&amp;-Umwelt/Energie/" TargetMode="External"/><Relationship Id="rId7" Type="http://schemas.openxmlformats.org/officeDocument/2006/relationships/hyperlink" Target="http://www.laiv-mv.de/Statistik/Zahlen-und-Fakten/Gesamtwirtschaft-&amp;-Umwelt/Energie/" TargetMode="External"/><Relationship Id="rId12" Type="http://schemas.openxmlformats.org/officeDocument/2006/relationships/hyperlink" Target="mailto:frauke.kusenack@statistik-mv.de" TargetMode="External"/><Relationship Id="rId2" Type="http://schemas.openxmlformats.org/officeDocument/2006/relationships/hyperlink" Target="http://www.laiv-mv.de/Statistik/Zahlen-und-Fakten/Gesamtwirtschaft-&amp;-Umwelt/Energie/" TargetMode="External"/><Relationship Id="rId1" Type="http://schemas.openxmlformats.org/officeDocument/2006/relationships/hyperlink" Target="http://www.laiv-mv.de/Statistik/Zahlen-und-Fakten/Gesamtwirtschaft-&amp;-Umwelt/Energie/" TargetMode="External"/><Relationship Id="rId6" Type="http://schemas.openxmlformats.org/officeDocument/2006/relationships/hyperlink" Target="http://www.laiv-mv.de/Statistik/Zahlen-und-Fakten/Gesamtwirtschaft-&amp;-Umwelt/Energie/" TargetMode="External"/><Relationship Id="rId11" Type="http://schemas.openxmlformats.org/officeDocument/2006/relationships/hyperlink" Target="https://www.laiv-mv.de/Statistik/Zahlen-und-Fakten/Wirtschaftsbereiche/Energie" TargetMode="External"/><Relationship Id="rId5" Type="http://schemas.openxmlformats.org/officeDocument/2006/relationships/hyperlink" Target="http://www.laiv-mv.de/Statistik/Zahlen-und-Fakten/Gesamtwirtschaft-&amp;-Umwelt/Energie/" TargetMode="External"/><Relationship Id="rId10" Type="http://schemas.openxmlformats.org/officeDocument/2006/relationships/hyperlink" Target="https://www.destatis.de/DE/Methoden/Qualitaet/Qualitaetsberichte/Energie/einfuehrung.html" TargetMode="External"/><Relationship Id="rId4" Type="http://schemas.openxmlformats.org/officeDocument/2006/relationships/hyperlink" Target="http://www.laiv-mv.de/Statistik/Zahlen-und-Fakten/Gesamtwirtschaft-&amp;-Umwelt/Energie/" TargetMode="External"/><Relationship Id="rId9" Type="http://schemas.openxmlformats.org/officeDocument/2006/relationships/hyperlink" Target="https://www.laiv-mv.de/Statistik/Zahlen-und-Fakten/Gesamtwirtschaft-&amp;-Umwelt/Energie/" TargetMode="External"/><Relationship Id="rId1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zoomScale="160" zoomScaleNormal="160" workbookViewId="0"/>
  </sheetViews>
  <sheetFormatPr baseColWidth="10" defaultRowHeight="12" customHeight="1" x14ac:dyDescent="0.2"/>
  <cols>
    <col min="1" max="1" width="91.7109375" style="5" customWidth="1"/>
    <col min="2" max="2" width="2.7109375" style="5" customWidth="1"/>
    <col min="3" max="3" width="27.28515625" style="102" customWidth="1"/>
    <col min="4" max="23" width="11.42578125" style="102"/>
    <col min="24" max="16384" width="11.42578125" style="5"/>
  </cols>
  <sheetData>
    <row r="1" spans="1:23" ht="12" customHeight="1" x14ac:dyDescent="0.2">
      <c r="A1" s="69" t="s">
        <v>80</v>
      </c>
    </row>
    <row r="2" spans="1:23" s="2" customFormat="1" ht="50.1" customHeight="1" x14ac:dyDescent="0.2">
      <c r="A2" s="70" t="s">
        <v>75</v>
      </c>
      <c r="B2" s="1"/>
      <c r="C2" s="74"/>
      <c r="D2" s="103"/>
      <c r="E2" s="103"/>
      <c r="F2" s="103"/>
      <c r="G2" s="103"/>
      <c r="H2" s="103"/>
      <c r="I2" s="103"/>
      <c r="J2" s="103"/>
      <c r="K2" s="103"/>
      <c r="L2" s="103"/>
      <c r="M2" s="103"/>
      <c r="N2" s="103"/>
      <c r="O2" s="103"/>
      <c r="P2" s="103"/>
      <c r="Q2" s="103"/>
      <c r="R2" s="103"/>
      <c r="S2" s="103"/>
      <c r="T2" s="103"/>
      <c r="U2" s="103"/>
      <c r="V2" s="103"/>
      <c r="W2" s="103"/>
    </row>
    <row r="3" spans="1:23" s="2" customFormat="1" ht="12" customHeight="1" x14ac:dyDescent="0.2">
      <c r="A3" s="3" t="s">
        <v>76</v>
      </c>
      <c r="B3" s="4"/>
      <c r="C3" s="74"/>
      <c r="D3" s="103"/>
      <c r="E3" s="103"/>
      <c r="F3" s="103"/>
      <c r="G3" s="103"/>
      <c r="H3" s="103"/>
      <c r="I3" s="103"/>
      <c r="J3" s="103"/>
      <c r="K3" s="103"/>
      <c r="L3" s="103"/>
      <c r="M3" s="103"/>
      <c r="N3" s="103"/>
      <c r="O3" s="103"/>
      <c r="P3" s="103"/>
      <c r="Q3" s="103"/>
      <c r="R3" s="103"/>
      <c r="S3" s="103"/>
      <c r="T3" s="103"/>
      <c r="U3" s="103"/>
      <c r="V3" s="103"/>
      <c r="W3" s="103"/>
    </row>
    <row r="4" spans="1:23" s="2" customFormat="1" ht="12" customHeight="1" x14ac:dyDescent="0.2">
      <c r="A4" s="224"/>
      <c r="B4" s="4"/>
      <c r="C4" s="74"/>
      <c r="D4" s="103"/>
      <c r="E4" s="103"/>
      <c r="F4" s="103"/>
      <c r="G4" s="103"/>
      <c r="H4" s="103"/>
      <c r="I4" s="103"/>
      <c r="J4" s="103"/>
      <c r="K4" s="103"/>
      <c r="L4" s="103"/>
      <c r="M4" s="103"/>
      <c r="N4" s="103"/>
      <c r="O4" s="103"/>
      <c r="P4" s="103"/>
      <c r="Q4" s="103"/>
      <c r="R4" s="103"/>
      <c r="S4" s="103"/>
      <c r="T4" s="103"/>
      <c r="U4" s="103"/>
      <c r="V4" s="103"/>
      <c r="W4" s="103"/>
    </row>
    <row r="5" spans="1:23" s="2" customFormat="1" ht="12" customHeight="1" x14ac:dyDescent="0.2">
      <c r="A5" s="176"/>
      <c r="B5" s="4"/>
      <c r="C5" s="71"/>
      <c r="D5" s="103"/>
      <c r="E5" s="103"/>
      <c r="F5" s="103"/>
      <c r="G5" s="103"/>
      <c r="H5" s="103"/>
      <c r="I5" s="103"/>
      <c r="J5" s="103"/>
      <c r="K5" s="103"/>
      <c r="L5" s="103"/>
      <c r="M5" s="103"/>
      <c r="N5" s="103"/>
      <c r="O5" s="103"/>
      <c r="P5" s="103"/>
      <c r="Q5" s="103"/>
      <c r="R5" s="103"/>
      <c r="S5" s="103"/>
      <c r="T5" s="103"/>
      <c r="U5" s="103"/>
      <c r="V5" s="103"/>
      <c r="W5" s="103"/>
    </row>
    <row r="6" spans="1:23" s="2" customFormat="1" ht="12" customHeight="1" x14ac:dyDescent="0.2">
      <c r="A6" s="185"/>
      <c r="B6" s="4"/>
      <c r="C6" s="72"/>
      <c r="D6" s="103"/>
      <c r="E6" s="103"/>
      <c r="F6" s="103"/>
      <c r="G6" s="103"/>
      <c r="H6" s="103"/>
      <c r="I6" s="103"/>
      <c r="J6" s="103"/>
      <c r="K6" s="103"/>
      <c r="L6" s="103"/>
      <c r="M6" s="103"/>
      <c r="N6" s="103"/>
      <c r="O6" s="103"/>
      <c r="P6" s="103"/>
      <c r="Q6" s="103"/>
      <c r="R6" s="103"/>
      <c r="S6" s="103"/>
      <c r="T6" s="103"/>
      <c r="U6" s="103"/>
      <c r="V6" s="103"/>
      <c r="W6" s="103"/>
    </row>
    <row r="7" spans="1:23" s="2" customFormat="1" ht="12" customHeight="1" x14ac:dyDescent="0.2">
      <c r="A7" s="186"/>
      <c r="B7" s="4"/>
      <c r="C7" s="72"/>
      <c r="D7" s="103"/>
      <c r="E7" s="103"/>
      <c r="F7" s="103"/>
      <c r="G7" s="103"/>
      <c r="H7" s="103"/>
      <c r="I7" s="103"/>
      <c r="J7" s="103"/>
      <c r="K7" s="103"/>
      <c r="L7" s="103"/>
      <c r="M7" s="103"/>
      <c r="N7" s="103"/>
      <c r="O7" s="103"/>
      <c r="P7" s="103"/>
      <c r="Q7" s="103"/>
      <c r="R7" s="103"/>
      <c r="S7" s="103"/>
      <c r="T7" s="103"/>
      <c r="U7" s="103"/>
      <c r="V7" s="103"/>
      <c r="W7" s="103"/>
    </row>
    <row r="8" spans="1:23" s="2" customFormat="1" ht="12" customHeight="1" x14ac:dyDescent="0.2">
      <c r="A8" s="186"/>
      <c r="B8" s="4"/>
      <c r="C8" s="72"/>
      <c r="D8" s="103"/>
      <c r="E8" s="103"/>
      <c r="F8" s="103"/>
      <c r="G8" s="103"/>
      <c r="H8" s="103"/>
      <c r="I8" s="103"/>
      <c r="J8" s="103"/>
      <c r="K8" s="103"/>
      <c r="L8" s="103"/>
      <c r="M8" s="103"/>
      <c r="N8" s="103"/>
      <c r="O8" s="103"/>
      <c r="P8" s="103"/>
      <c r="Q8" s="103"/>
      <c r="R8" s="103"/>
      <c r="S8" s="103"/>
      <c r="T8" s="103"/>
      <c r="U8" s="103"/>
      <c r="V8" s="103"/>
      <c r="W8" s="103"/>
    </row>
    <row r="9" spans="1:23" s="2" customFormat="1" ht="12" customHeight="1" x14ac:dyDescent="0.2">
      <c r="A9" s="187"/>
      <c r="B9" s="4"/>
      <c r="C9" s="73"/>
      <c r="D9" s="103"/>
      <c r="E9" s="103"/>
      <c r="F9" s="103"/>
      <c r="G9" s="103"/>
      <c r="H9" s="103"/>
      <c r="I9" s="103"/>
      <c r="J9" s="103"/>
      <c r="K9" s="103"/>
      <c r="L9" s="103"/>
      <c r="M9" s="103"/>
      <c r="N9" s="103"/>
      <c r="O9" s="103"/>
      <c r="P9" s="103"/>
      <c r="Q9" s="103"/>
      <c r="R9" s="103"/>
      <c r="S9" s="103"/>
      <c r="T9" s="103"/>
      <c r="U9" s="103"/>
      <c r="V9" s="103"/>
      <c r="W9" s="103"/>
    </row>
    <row r="10" spans="1:23" s="2" customFormat="1" ht="12" customHeight="1" x14ac:dyDescent="0.2">
      <c r="A10" s="185"/>
      <c r="B10" s="4"/>
      <c r="C10" s="74"/>
      <c r="D10" s="103"/>
      <c r="E10" s="103"/>
      <c r="F10" s="103"/>
      <c r="G10" s="103"/>
      <c r="H10" s="103"/>
      <c r="I10" s="103"/>
      <c r="J10" s="103"/>
      <c r="K10" s="103"/>
      <c r="L10" s="103"/>
      <c r="M10" s="103"/>
      <c r="N10" s="103"/>
      <c r="O10" s="103"/>
      <c r="P10" s="103"/>
      <c r="Q10" s="103"/>
      <c r="R10" s="103"/>
      <c r="S10" s="103"/>
      <c r="T10" s="103"/>
      <c r="U10" s="103"/>
      <c r="V10" s="103"/>
      <c r="W10" s="103"/>
    </row>
    <row r="11" spans="1:23" s="2" customFormat="1" ht="12" customHeight="1" x14ac:dyDescent="0.2">
      <c r="A11" s="74" t="s">
        <v>76</v>
      </c>
      <c r="B11" s="4"/>
      <c r="C11" s="74"/>
      <c r="D11" s="103"/>
      <c r="E11" s="103"/>
      <c r="F11" s="103"/>
      <c r="G11" s="103"/>
      <c r="H11" s="103"/>
      <c r="I11" s="103"/>
      <c r="J11" s="103"/>
      <c r="K11" s="103"/>
      <c r="L11" s="103"/>
      <c r="M11" s="103"/>
      <c r="N11" s="103"/>
      <c r="O11" s="103"/>
      <c r="P11" s="103"/>
      <c r="Q11" s="103"/>
      <c r="R11" s="103"/>
      <c r="S11" s="103"/>
      <c r="T11" s="103"/>
      <c r="U11" s="103"/>
      <c r="V11" s="103"/>
      <c r="W11" s="103"/>
    </row>
    <row r="12" spans="1:23" s="2" customFormat="1" ht="12" customHeight="1" x14ac:dyDescent="0.2">
      <c r="A12" s="75"/>
      <c r="B12" s="4"/>
      <c r="C12" s="75"/>
      <c r="D12" s="103"/>
      <c r="E12" s="103"/>
      <c r="F12" s="103"/>
      <c r="G12" s="103"/>
      <c r="H12" s="103"/>
      <c r="I12" s="103"/>
      <c r="J12" s="103"/>
      <c r="K12" s="103"/>
      <c r="L12" s="103"/>
      <c r="M12" s="103"/>
      <c r="N12" s="103"/>
      <c r="O12" s="103"/>
      <c r="P12" s="103"/>
      <c r="Q12" s="103"/>
      <c r="R12" s="103"/>
      <c r="S12" s="103"/>
      <c r="T12" s="103"/>
      <c r="U12" s="103"/>
      <c r="V12" s="103"/>
      <c r="W12" s="103"/>
    </row>
    <row r="13" spans="1:23" s="2" customFormat="1" ht="12" customHeight="1" x14ac:dyDescent="0.2">
      <c r="A13" s="75" t="s">
        <v>76</v>
      </c>
      <c r="B13" s="4"/>
      <c r="C13" s="75"/>
      <c r="D13" s="103"/>
      <c r="E13" s="103"/>
      <c r="F13" s="103"/>
      <c r="G13" s="103"/>
      <c r="H13" s="103"/>
      <c r="I13" s="103"/>
      <c r="J13" s="103"/>
      <c r="K13" s="103"/>
      <c r="L13" s="103"/>
      <c r="M13" s="103"/>
      <c r="N13" s="103"/>
      <c r="O13" s="103"/>
      <c r="P13" s="103"/>
      <c r="Q13" s="103"/>
      <c r="R13" s="103"/>
      <c r="S13" s="103"/>
      <c r="T13" s="103"/>
      <c r="U13" s="103"/>
      <c r="V13" s="103"/>
      <c r="W13" s="103"/>
    </row>
    <row r="14" spans="1:23" s="2" customFormat="1" ht="12" customHeight="1" x14ac:dyDescent="0.2">
      <c r="A14" s="74" t="s">
        <v>76</v>
      </c>
      <c r="B14" s="4"/>
      <c r="C14" s="74"/>
      <c r="D14" s="103"/>
      <c r="E14" s="103"/>
      <c r="F14" s="103"/>
      <c r="G14" s="103"/>
      <c r="H14" s="103"/>
      <c r="I14" s="103"/>
      <c r="J14" s="103"/>
      <c r="K14" s="103"/>
      <c r="L14" s="103"/>
      <c r="M14" s="103"/>
      <c r="N14" s="103"/>
      <c r="O14" s="103"/>
      <c r="P14" s="103"/>
      <c r="Q14" s="103"/>
      <c r="R14" s="103"/>
      <c r="S14" s="103"/>
      <c r="T14" s="103"/>
      <c r="U14" s="103"/>
      <c r="V14" s="103"/>
      <c r="W14" s="103"/>
    </row>
    <row r="15" spans="1:23" s="2" customFormat="1" ht="12" customHeight="1" x14ac:dyDescent="0.2">
      <c r="A15" s="74" t="s">
        <v>76</v>
      </c>
      <c r="B15" s="4"/>
      <c r="C15" s="74"/>
      <c r="D15" s="103"/>
      <c r="E15" s="103"/>
      <c r="F15" s="103"/>
      <c r="G15" s="103"/>
      <c r="H15" s="103"/>
      <c r="I15" s="103"/>
      <c r="J15" s="103"/>
      <c r="K15" s="103"/>
      <c r="L15" s="103"/>
      <c r="M15" s="103"/>
      <c r="N15" s="103"/>
      <c r="O15" s="103"/>
      <c r="P15" s="103"/>
      <c r="Q15" s="103"/>
      <c r="R15" s="103"/>
      <c r="S15" s="103"/>
      <c r="T15" s="103"/>
      <c r="U15" s="103"/>
      <c r="V15" s="103"/>
      <c r="W15" s="103"/>
    </row>
    <row r="16" spans="1:23" s="2" customFormat="1" ht="12" customHeight="1" x14ac:dyDescent="0.2">
      <c r="A16" s="74" t="s">
        <v>76</v>
      </c>
      <c r="B16" s="4"/>
      <c r="C16" s="74"/>
      <c r="D16" s="103"/>
      <c r="E16" s="103"/>
      <c r="F16" s="103"/>
      <c r="G16" s="103"/>
      <c r="H16" s="103"/>
      <c r="I16" s="103"/>
      <c r="J16" s="103"/>
      <c r="K16" s="103"/>
      <c r="L16" s="103"/>
      <c r="M16" s="103"/>
      <c r="N16" s="103"/>
      <c r="O16" s="103"/>
      <c r="P16" s="103"/>
      <c r="Q16" s="103"/>
      <c r="R16" s="103"/>
      <c r="S16" s="103"/>
      <c r="T16" s="103"/>
      <c r="U16" s="103"/>
      <c r="V16" s="103"/>
      <c r="W16" s="103"/>
    </row>
    <row r="17" spans="1:23" s="2" customFormat="1" ht="12" customHeight="1" x14ac:dyDescent="0.2">
      <c r="A17" s="74" t="s">
        <v>76</v>
      </c>
      <c r="B17" s="4"/>
      <c r="C17" s="74"/>
      <c r="D17" s="103"/>
      <c r="E17" s="103"/>
      <c r="F17" s="103"/>
      <c r="G17" s="103"/>
      <c r="H17" s="103"/>
      <c r="I17" s="103"/>
      <c r="J17" s="103"/>
      <c r="K17" s="103"/>
      <c r="L17" s="103"/>
      <c r="M17" s="103"/>
      <c r="N17" s="103"/>
      <c r="O17" s="103"/>
      <c r="P17" s="103"/>
      <c r="Q17" s="103"/>
      <c r="R17" s="103"/>
      <c r="S17" s="103"/>
      <c r="T17" s="103"/>
      <c r="U17" s="103"/>
      <c r="V17" s="103"/>
      <c r="W17" s="103"/>
    </row>
    <row r="18" spans="1:23" s="2" customFormat="1" ht="12" customHeight="1" x14ac:dyDescent="0.2">
      <c r="A18" s="74" t="s">
        <v>76</v>
      </c>
      <c r="B18" s="4"/>
      <c r="C18" s="74"/>
      <c r="D18" s="103"/>
      <c r="E18" s="103"/>
      <c r="F18" s="103"/>
      <c r="G18" s="103"/>
      <c r="H18" s="103"/>
      <c r="I18" s="103"/>
      <c r="J18" s="103"/>
      <c r="K18" s="103"/>
      <c r="L18" s="103"/>
      <c r="M18" s="103"/>
      <c r="N18" s="103"/>
      <c r="O18" s="103"/>
      <c r="P18" s="103"/>
      <c r="Q18" s="103"/>
      <c r="R18" s="103"/>
      <c r="S18" s="103"/>
      <c r="T18" s="103"/>
      <c r="U18" s="103"/>
      <c r="V18" s="103"/>
      <c r="W18" s="103"/>
    </row>
    <row r="19" spans="1:23" s="2" customFormat="1" ht="12" customHeight="1" x14ac:dyDescent="0.2">
      <c r="A19" s="76" t="s">
        <v>76</v>
      </c>
      <c r="B19" s="4"/>
      <c r="C19" s="74"/>
      <c r="D19" s="103"/>
      <c r="E19" s="103"/>
      <c r="F19" s="103"/>
      <c r="G19" s="103"/>
      <c r="H19" s="103"/>
      <c r="I19" s="103"/>
      <c r="J19" s="103"/>
      <c r="K19" s="103"/>
      <c r="L19" s="103"/>
      <c r="M19" s="103"/>
      <c r="N19" s="103"/>
      <c r="O19" s="103"/>
      <c r="P19" s="103"/>
      <c r="Q19" s="103"/>
      <c r="R19" s="103"/>
      <c r="S19" s="103"/>
      <c r="T19" s="103"/>
      <c r="U19" s="103"/>
      <c r="V19" s="103"/>
      <c r="W19" s="103"/>
    </row>
    <row r="20" spans="1:23" s="2" customFormat="1" ht="12" customHeight="1" x14ac:dyDescent="0.2">
      <c r="A20" s="105" t="s">
        <v>77</v>
      </c>
      <c r="B20" s="4"/>
      <c r="C20" s="77" t="s">
        <v>263</v>
      </c>
      <c r="D20" s="188"/>
      <c r="E20" s="103"/>
      <c r="F20" s="103"/>
      <c r="G20" s="103"/>
      <c r="H20" s="103"/>
      <c r="I20" s="103"/>
      <c r="J20" s="103"/>
      <c r="K20" s="103"/>
      <c r="L20" s="103"/>
      <c r="M20" s="103"/>
      <c r="N20" s="103"/>
      <c r="O20" s="103"/>
      <c r="P20" s="103"/>
      <c r="Q20" s="103"/>
      <c r="R20" s="103"/>
      <c r="S20" s="103"/>
      <c r="T20" s="103"/>
      <c r="U20" s="103"/>
      <c r="V20" s="103"/>
      <c r="W20" s="103"/>
    </row>
    <row r="21" spans="1:23" s="2" customFormat="1" ht="12" customHeight="1" x14ac:dyDescent="0.2">
      <c r="A21" s="3"/>
      <c r="B21" s="4"/>
      <c r="C21" s="188" t="s">
        <v>142</v>
      </c>
      <c r="D21" s="81" t="s">
        <v>143</v>
      </c>
      <c r="E21" s="103"/>
      <c r="F21" s="153"/>
      <c r="G21" s="103"/>
      <c r="H21" s="103"/>
      <c r="I21" s="103"/>
      <c r="J21" s="103"/>
      <c r="K21" s="103"/>
      <c r="L21" s="103"/>
      <c r="M21" s="103"/>
      <c r="N21" s="103"/>
      <c r="O21" s="103"/>
      <c r="P21" s="103"/>
      <c r="Q21" s="103"/>
      <c r="R21" s="103"/>
      <c r="S21" s="103"/>
      <c r="T21" s="103"/>
      <c r="U21" s="103"/>
      <c r="V21" s="103"/>
    </row>
    <row r="22" spans="1:23" s="2" customFormat="1" ht="12" customHeight="1" x14ac:dyDescent="0.2">
      <c r="A22" s="3"/>
      <c r="B22" s="4"/>
      <c r="C22" s="188" t="s">
        <v>145</v>
      </c>
      <c r="D22" s="189">
        <f>'19.2'!H20</f>
        <v>82.3</v>
      </c>
      <c r="E22" s="103"/>
      <c r="F22" s="154"/>
      <c r="G22" s="154"/>
      <c r="H22" s="103"/>
      <c r="I22" s="103"/>
      <c r="J22" s="103"/>
      <c r="K22" s="103"/>
      <c r="L22" s="103"/>
      <c r="M22" s="103"/>
      <c r="N22" s="103"/>
      <c r="O22" s="103"/>
      <c r="P22" s="103"/>
      <c r="Q22" s="103"/>
      <c r="R22" s="103"/>
      <c r="S22" s="103"/>
      <c r="T22" s="103"/>
      <c r="U22" s="103"/>
      <c r="V22" s="103"/>
    </row>
    <row r="23" spans="1:23" ht="12" customHeight="1" x14ac:dyDescent="0.2">
      <c r="C23" s="34" t="s">
        <v>144</v>
      </c>
      <c r="D23" s="190">
        <v>100</v>
      </c>
      <c r="F23" s="155"/>
      <c r="G23" s="154"/>
      <c r="W23" s="5"/>
    </row>
    <row r="24" spans="1:23" ht="12" customHeight="1" x14ac:dyDescent="0.2">
      <c r="C24" s="27" t="s">
        <v>137</v>
      </c>
      <c r="D24" s="191">
        <f>'19.2'!H11*100/'19.2'!H7</f>
        <v>65.660946080204326</v>
      </c>
      <c r="F24" s="155"/>
      <c r="G24" s="154"/>
      <c r="W24" s="5"/>
    </row>
    <row r="25" spans="1:23" ht="12" customHeight="1" x14ac:dyDescent="0.2">
      <c r="C25" s="27" t="s">
        <v>149</v>
      </c>
      <c r="D25" s="191">
        <f>'19.2'!H13*100/'19.2'!H7</f>
        <v>1.8867065808885926</v>
      </c>
      <c r="F25" s="155"/>
      <c r="G25" s="154"/>
      <c r="W25" s="5"/>
    </row>
    <row r="26" spans="1:23" ht="12" customHeight="1" x14ac:dyDescent="0.2">
      <c r="C26" s="27" t="s">
        <v>138</v>
      </c>
      <c r="D26" s="191">
        <f>'19.2'!H14*100/'19.2'!H7</f>
        <v>13.788687693355039</v>
      </c>
      <c r="F26" s="155"/>
      <c r="G26" s="154"/>
      <c r="W26" s="5"/>
    </row>
    <row r="27" spans="1:23" ht="12" customHeight="1" x14ac:dyDescent="0.2">
      <c r="C27" s="27" t="s">
        <v>139</v>
      </c>
      <c r="D27" s="191">
        <f>'19.2'!H15*100/'19.2'!H7</f>
        <v>0.26076670139403141</v>
      </c>
      <c r="F27" s="155"/>
      <c r="G27" s="154"/>
      <c r="W27" s="5"/>
    </row>
    <row r="28" spans="1:23" ht="12" customHeight="1" x14ac:dyDescent="0.2">
      <c r="C28" s="27" t="s">
        <v>140</v>
      </c>
      <c r="D28" s="191">
        <f>'19.2'!H16*100/'19.2'!H7</f>
        <v>18.380403850224415</v>
      </c>
      <c r="F28" s="155"/>
      <c r="G28" s="154"/>
      <c r="W28" s="5"/>
    </row>
    <row r="29" spans="1:23" ht="12" customHeight="1" x14ac:dyDescent="0.2">
      <c r="C29" s="27" t="s">
        <v>141</v>
      </c>
      <c r="D29" s="192">
        <f>'19.2'!H17*100/'19.2'!H7</f>
        <v>2.2489093933601871E-2</v>
      </c>
      <c r="F29" s="155"/>
      <c r="G29" s="154"/>
      <c r="W29" s="5"/>
    </row>
    <row r="30" spans="1:23" ht="12" customHeight="1" x14ac:dyDescent="0.2">
      <c r="C30" s="27" t="s">
        <v>146</v>
      </c>
      <c r="D30" s="191">
        <f>'19.2'!H21</f>
        <v>11.4</v>
      </c>
      <c r="F30" s="155"/>
      <c r="G30" s="154"/>
      <c r="W30" s="5"/>
    </row>
    <row r="31" spans="1:23" ht="12" customHeight="1" x14ac:dyDescent="0.2">
      <c r="C31" s="27" t="s">
        <v>147</v>
      </c>
      <c r="D31" s="191">
        <f>'19.2'!H22</f>
        <v>5.7</v>
      </c>
      <c r="F31" s="155"/>
      <c r="G31" s="154"/>
      <c r="W31" s="5"/>
    </row>
    <row r="32" spans="1:23" ht="12" customHeight="1" x14ac:dyDescent="0.2">
      <c r="C32" s="27" t="s">
        <v>148</v>
      </c>
      <c r="D32" s="191">
        <f>'19.2'!H23</f>
        <v>0.6</v>
      </c>
      <c r="F32" s="155"/>
      <c r="G32" s="154"/>
      <c r="W32" s="5"/>
    </row>
    <row r="34" spans="3:6" ht="12" customHeight="1" x14ac:dyDescent="0.2">
      <c r="C34" s="141"/>
      <c r="D34" s="41"/>
      <c r="E34" s="41"/>
      <c r="F34" s="41"/>
    </row>
    <row r="35" spans="3:6" ht="12" customHeight="1" x14ac:dyDescent="0.2">
      <c r="C35" s="141"/>
    </row>
  </sheetData>
  <conditionalFormatting sqref="G22:G32">
    <cfRule type="cellIs" dxfId="113" priority="1" operator="notEqual">
      <formula>0</formula>
    </cfRule>
  </conditionalFormatting>
  <hyperlinks>
    <hyperlink ref="A1" location="Inhalt!A2" display="Titelblatt des Kapitels 17 &quot;Außenhandel&quot;: Link zum Inhaltsverzeichnis"/>
    <hyperlink ref="A20" location="_GrafikDaten_19.1" display="            Grafik 19.1"/>
  </hyperlinks>
  <pageMargins left="0.59055118110236227" right="0.59055118110236227" top="0.59055118110236227" bottom="0.59055118110236227" header="0.39370078740157483" footer="0.39370078740157483"/>
  <pageSetup paperSize="9" firstPageNumber="441" orientation="portrait" useFirstPageNumber="1" r:id="rId1"/>
  <headerFooter differentOddEven="1" differentFirst="1">
    <oddFooter>&amp;L&amp;"-,Standard"&amp;7StatA MV, Statistisches Jahrbuch 2024&amp;R&amp;"-,Standard"&amp;7&amp;P</oddFoot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60" zoomScaleNormal="160" workbookViewId="0"/>
  </sheetViews>
  <sheetFormatPr baseColWidth="10" defaultRowHeight="11.45" customHeight="1" x14ac:dyDescent="0.2"/>
  <cols>
    <col min="1" max="1" width="5.7109375" style="7" customWidth="1"/>
    <col min="2" max="2" width="85.7109375" style="7" customWidth="1"/>
    <col min="3" max="16384" width="11.42578125" style="7"/>
  </cols>
  <sheetData>
    <row r="1" spans="1:2" ht="12" customHeight="1" x14ac:dyDescent="0.2">
      <c r="A1" s="96" t="s">
        <v>79</v>
      </c>
    </row>
    <row r="2" spans="1:2" s="18" customFormat="1" ht="30" customHeight="1" thickBot="1" x14ac:dyDescent="0.3">
      <c r="A2" s="109" t="s">
        <v>207</v>
      </c>
      <c r="B2" s="111"/>
    </row>
    <row r="3" spans="1:2" ht="54" customHeight="1" x14ac:dyDescent="0.2">
      <c r="A3" s="101" t="s">
        <v>133</v>
      </c>
      <c r="B3" s="57" t="s">
        <v>208</v>
      </c>
    </row>
    <row r="4" spans="1:2" ht="18" customHeight="1" x14ac:dyDescent="0.2">
      <c r="A4" s="100" t="s">
        <v>125</v>
      </c>
      <c r="B4" s="162" t="s">
        <v>59</v>
      </c>
    </row>
    <row r="5" spans="1:2" ht="30" customHeight="1" x14ac:dyDescent="0.2">
      <c r="A5" s="100" t="s">
        <v>126</v>
      </c>
      <c r="B5" s="162" t="s">
        <v>209</v>
      </c>
    </row>
    <row r="6" spans="1:2" ht="18" customHeight="1" x14ac:dyDescent="0.2">
      <c r="A6" s="100" t="s">
        <v>127</v>
      </c>
      <c r="B6" s="162" t="s">
        <v>210</v>
      </c>
    </row>
    <row r="7" spans="1:2" ht="18" customHeight="1" x14ac:dyDescent="0.2">
      <c r="A7" s="100" t="s">
        <v>128</v>
      </c>
      <c r="B7" s="162" t="s">
        <v>211</v>
      </c>
    </row>
    <row r="8" spans="1:2" ht="18" customHeight="1" x14ac:dyDescent="0.2">
      <c r="A8" s="100" t="s">
        <v>129</v>
      </c>
      <c r="B8" s="162" t="s">
        <v>212</v>
      </c>
    </row>
    <row r="9" spans="1:2" ht="42" customHeight="1" x14ac:dyDescent="0.2">
      <c r="A9" s="100" t="s">
        <v>130</v>
      </c>
      <c r="B9" s="162" t="s">
        <v>265</v>
      </c>
    </row>
    <row r="10" spans="1:2" ht="18" customHeight="1" x14ac:dyDescent="0.2">
      <c r="A10" s="100" t="s">
        <v>131</v>
      </c>
      <c r="B10" s="58" t="s">
        <v>224</v>
      </c>
    </row>
    <row r="11" spans="1:2" ht="18" customHeight="1" x14ac:dyDescent="0.2">
      <c r="A11" s="100" t="s">
        <v>132</v>
      </c>
      <c r="B11" s="58" t="s">
        <v>213</v>
      </c>
    </row>
    <row r="12" spans="1:2" ht="18" customHeight="1" x14ac:dyDescent="0.2">
      <c r="A12" s="100" t="s">
        <v>190</v>
      </c>
      <c r="B12" s="58" t="s">
        <v>214</v>
      </c>
    </row>
    <row r="13" spans="1:2" ht="30" customHeight="1" x14ac:dyDescent="0.2">
      <c r="A13" s="100"/>
      <c r="B13" s="59"/>
    </row>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sheetData>
  <hyperlinks>
    <hyperlink ref="A1" location="Inhalt!A2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2" ht="12" customHeight="1" x14ac:dyDescent="0.2">
      <c r="A1" s="96" t="s">
        <v>79</v>
      </c>
    </row>
    <row r="2" spans="1:2" s="60" customFormat="1" ht="30" customHeight="1" thickBot="1" x14ac:dyDescent="0.3">
      <c r="A2" s="109" t="s">
        <v>60</v>
      </c>
    </row>
    <row r="3" spans="1:2" ht="72" customHeight="1" x14ac:dyDescent="0.2">
      <c r="A3" s="177" t="s">
        <v>254</v>
      </c>
    </row>
    <row r="4" spans="1:2" ht="72" customHeight="1" x14ac:dyDescent="0.2">
      <c r="A4" s="177" t="s">
        <v>230</v>
      </c>
    </row>
    <row r="5" spans="1:2" ht="96" customHeight="1" x14ac:dyDescent="0.2">
      <c r="A5" s="177" t="s">
        <v>231</v>
      </c>
    </row>
    <row r="6" spans="1:2" ht="48" customHeight="1" x14ac:dyDescent="0.2">
      <c r="A6" s="177" t="s">
        <v>232</v>
      </c>
    </row>
    <row r="7" spans="1:2" ht="36" customHeight="1" x14ac:dyDescent="0.2">
      <c r="A7" s="177" t="s">
        <v>233</v>
      </c>
    </row>
    <row r="8" spans="1:2" ht="12" customHeight="1" x14ac:dyDescent="0.2">
      <c r="A8" s="177"/>
    </row>
    <row r="9" spans="1:2" ht="12" customHeight="1" x14ac:dyDescent="0.2">
      <c r="A9" s="177"/>
    </row>
    <row r="10" spans="1:2" ht="12" customHeight="1" x14ac:dyDescent="0.2">
      <c r="A10" s="177"/>
      <c r="B10" s="61"/>
    </row>
    <row r="11" spans="1:2" ht="12" customHeight="1" x14ac:dyDescent="0.2">
      <c r="A11" s="177"/>
    </row>
  </sheetData>
  <hyperlinks>
    <hyperlink ref="A1" location="Inhalt!A2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4"/>
  <sheetViews>
    <sheetView zoomScale="160" zoomScaleNormal="160" workbookViewId="0"/>
  </sheetViews>
  <sheetFormatPr baseColWidth="10" defaultRowHeight="11.45" customHeight="1" x14ac:dyDescent="0.2"/>
  <cols>
    <col min="1" max="1" width="95.7109375" style="62" customWidth="1"/>
    <col min="2" max="16384" width="11.42578125" style="62"/>
  </cols>
  <sheetData>
    <row r="1" spans="1:1" ht="12" customHeight="1" x14ac:dyDescent="0.2">
      <c r="A1" s="96" t="s">
        <v>79</v>
      </c>
    </row>
    <row r="2" spans="1:1" s="60" customFormat="1" ht="30" customHeight="1" thickBot="1" x14ac:dyDescent="0.3">
      <c r="A2" s="109" t="s">
        <v>61</v>
      </c>
    </row>
    <row r="3" spans="1:1" ht="60" customHeight="1" x14ac:dyDescent="0.2">
      <c r="A3" s="177" t="s">
        <v>234</v>
      </c>
    </row>
    <row r="4" spans="1:1" ht="72" customHeight="1" x14ac:dyDescent="0.2">
      <c r="A4" s="177" t="s">
        <v>235</v>
      </c>
    </row>
    <row r="5" spans="1:1" ht="48" customHeight="1" x14ac:dyDescent="0.2">
      <c r="A5" s="177" t="s">
        <v>236</v>
      </c>
    </row>
    <row r="6" spans="1:1" ht="24" customHeight="1" x14ac:dyDescent="0.2">
      <c r="A6" s="177" t="s">
        <v>237</v>
      </c>
    </row>
    <row r="7" spans="1:1" ht="48" customHeight="1" x14ac:dyDescent="0.2">
      <c r="A7" s="177" t="s">
        <v>238</v>
      </c>
    </row>
    <row r="8" spans="1:1" ht="36" customHeight="1" x14ac:dyDescent="0.2">
      <c r="A8" s="177" t="s">
        <v>239</v>
      </c>
    </row>
    <row r="9" spans="1:1" ht="180" customHeight="1" x14ac:dyDescent="0.2">
      <c r="A9" s="177" t="s">
        <v>240</v>
      </c>
    </row>
    <row r="10" spans="1:1" ht="48" customHeight="1" x14ac:dyDescent="0.2">
      <c r="A10" s="177" t="s">
        <v>241</v>
      </c>
    </row>
    <row r="11" spans="1:1" ht="60" customHeight="1" x14ac:dyDescent="0.2">
      <c r="A11" s="177" t="s">
        <v>242</v>
      </c>
    </row>
    <row r="12" spans="1:1" ht="24" customHeight="1" x14ac:dyDescent="0.2">
      <c r="A12" s="177" t="s">
        <v>243</v>
      </c>
    </row>
    <row r="13" spans="1:1" ht="48" customHeight="1" x14ac:dyDescent="0.2">
      <c r="A13" s="177" t="s">
        <v>244</v>
      </c>
    </row>
    <row r="14" spans="1:1" ht="36" customHeight="1" x14ac:dyDescent="0.2">
      <c r="A14" s="177" t="s">
        <v>245</v>
      </c>
    </row>
    <row r="15" spans="1:1" ht="24" customHeight="1" x14ac:dyDescent="0.2">
      <c r="A15" s="177" t="s">
        <v>246</v>
      </c>
    </row>
    <row r="16" spans="1:1" ht="26.1" customHeight="1" x14ac:dyDescent="0.2">
      <c r="A16" s="177" t="s">
        <v>247</v>
      </c>
    </row>
    <row r="17" spans="1:1" ht="12" customHeight="1" x14ac:dyDescent="0.2">
      <c r="A17" s="177"/>
    </row>
    <row r="18" spans="1:1" ht="12" customHeight="1" x14ac:dyDescent="0.2">
      <c r="A18" s="177"/>
    </row>
    <row r="19" spans="1:1" ht="12" customHeight="1" x14ac:dyDescent="0.2">
      <c r="A19" s="177"/>
    </row>
    <row r="20" spans="1:1" ht="12" customHeight="1" x14ac:dyDescent="0.2">
      <c r="A20" s="177"/>
    </row>
    <row r="21" spans="1:1" ht="12" customHeight="1" x14ac:dyDescent="0.2">
      <c r="A21" s="177"/>
    </row>
    <row r="22" spans="1:1" ht="12" customHeight="1" x14ac:dyDescent="0.2">
      <c r="A22" s="177"/>
    </row>
    <row r="23" spans="1:1" ht="12" customHeight="1" x14ac:dyDescent="0.2">
      <c r="A23" s="177"/>
    </row>
    <row r="24" spans="1:1" ht="12" customHeight="1" x14ac:dyDescent="0.2">
      <c r="A24" s="177"/>
    </row>
    <row r="25" spans="1:1" ht="12" customHeight="1" x14ac:dyDescent="0.2">
      <c r="A25" s="177"/>
    </row>
    <row r="26" spans="1:1" ht="12" customHeight="1" x14ac:dyDescent="0.2">
      <c r="A26" s="177"/>
    </row>
    <row r="27" spans="1:1" ht="12" customHeight="1" x14ac:dyDescent="0.2">
      <c r="A27" s="177"/>
    </row>
    <row r="28" spans="1:1" ht="12" customHeight="1" x14ac:dyDescent="0.2">
      <c r="A28" s="177"/>
    </row>
    <row r="29" spans="1:1" ht="12" customHeight="1" x14ac:dyDescent="0.2">
      <c r="A29" s="177"/>
    </row>
    <row r="30" spans="1:1" ht="12" customHeight="1" x14ac:dyDescent="0.2">
      <c r="A30" s="177"/>
    </row>
    <row r="31" spans="1:1" ht="12" customHeight="1" x14ac:dyDescent="0.2">
      <c r="A31" s="177"/>
    </row>
    <row r="32" spans="1:1" ht="12" customHeight="1" x14ac:dyDescent="0.2">
      <c r="A32" s="177"/>
    </row>
    <row r="33" spans="1:1" ht="12" customHeight="1" x14ac:dyDescent="0.2">
      <c r="A33" s="177"/>
    </row>
    <row r="34" spans="1:1" ht="12" customHeight="1" x14ac:dyDescent="0.2">
      <c r="A34" s="177"/>
    </row>
    <row r="35" spans="1:1" ht="12" customHeight="1" x14ac:dyDescent="0.2">
      <c r="A35" s="177"/>
    </row>
    <row r="36" spans="1:1" ht="12" customHeight="1" x14ac:dyDescent="0.2">
      <c r="A36" s="177"/>
    </row>
    <row r="37" spans="1:1" ht="12" customHeight="1" x14ac:dyDescent="0.2">
      <c r="A37" s="177"/>
    </row>
    <row r="38" spans="1:1" ht="12" customHeight="1" x14ac:dyDescent="0.2">
      <c r="A38" s="177"/>
    </row>
    <row r="39" spans="1:1" ht="12" customHeight="1" x14ac:dyDescent="0.2">
      <c r="A39" s="177"/>
    </row>
    <row r="40" spans="1:1" ht="12" customHeight="1" x14ac:dyDescent="0.2">
      <c r="A40" s="177"/>
    </row>
    <row r="41" spans="1:1" ht="12" customHeight="1" x14ac:dyDescent="0.2">
      <c r="A41" s="177"/>
    </row>
    <row r="42" spans="1:1" ht="12" customHeight="1" x14ac:dyDescent="0.2">
      <c r="A42" s="177"/>
    </row>
    <row r="43" spans="1:1" ht="12" customHeight="1" x14ac:dyDescent="0.2">
      <c r="A43" s="177"/>
    </row>
    <row r="44" spans="1:1" ht="12" customHeight="1" x14ac:dyDescent="0.2">
      <c r="A44" s="177"/>
    </row>
    <row r="45" spans="1:1" ht="12" customHeight="1" x14ac:dyDescent="0.2">
      <c r="A45" s="177"/>
    </row>
    <row r="46" spans="1:1" ht="12" customHeight="1" x14ac:dyDescent="0.2">
      <c r="A46" s="177"/>
    </row>
    <row r="47" spans="1:1" ht="12" customHeight="1" x14ac:dyDescent="0.2">
      <c r="A47" s="177"/>
    </row>
    <row r="48" spans="1:1" ht="12" customHeight="1" x14ac:dyDescent="0.2">
      <c r="A48" s="177"/>
    </row>
    <row r="49" spans="1:1" ht="12" customHeight="1" x14ac:dyDescent="0.2">
      <c r="A49" s="177"/>
    </row>
    <row r="50" spans="1:1" ht="12" customHeight="1" x14ac:dyDescent="0.2">
      <c r="A50" s="177"/>
    </row>
    <row r="51" spans="1:1" ht="12" customHeight="1" x14ac:dyDescent="0.2">
      <c r="A51" s="177"/>
    </row>
    <row r="52" spans="1:1" ht="12" customHeight="1" x14ac:dyDescent="0.2">
      <c r="A52" s="177"/>
    </row>
    <row r="53" spans="1:1" ht="12" customHeight="1" x14ac:dyDescent="0.2">
      <c r="A53" s="177"/>
    </row>
    <row r="54" spans="1:1" ht="12" customHeight="1" x14ac:dyDescent="0.2">
      <c r="A54" s="177"/>
    </row>
    <row r="55" spans="1:1" ht="12" customHeight="1" x14ac:dyDescent="0.2">
      <c r="A55" s="177"/>
    </row>
    <row r="56" spans="1:1" ht="12" customHeight="1" x14ac:dyDescent="0.2">
      <c r="A56" s="177"/>
    </row>
    <row r="57" spans="1:1" ht="12" customHeight="1" x14ac:dyDescent="0.2">
      <c r="A57" s="177"/>
    </row>
    <row r="58" spans="1:1" ht="12" customHeight="1" x14ac:dyDescent="0.2">
      <c r="A58" s="177"/>
    </row>
    <row r="59" spans="1:1" ht="12" customHeight="1" x14ac:dyDescent="0.2">
      <c r="A59" s="177"/>
    </row>
    <row r="60" spans="1:1" ht="12" customHeight="1" x14ac:dyDescent="0.2">
      <c r="A60" s="177"/>
    </row>
    <row r="61" spans="1:1" ht="12" customHeight="1" x14ac:dyDescent="0.2">
      <c r="A61" s="177"/>
    </row>
    <row r="62" spans="1:1" ht="12" customHeight="1" x14ac:dyDescent="0.2">
      <c r="A62" s="177"/>
    </row>
    <row r="63" spans="1:1" ht="12" customHeight="1" x14ac:dyDescent="0.2">
      <c r="A63" s="177"/>
    </row>
    <row r="64" spans="1:1" ht="12" customHeight="1" x14ac:dyDescent="0.2">
      <c r="A64" s="177"/>
    </row>
    <row r="65" spans="1:1" ht="12" customHeight="1" x14ac:dyDescent="0.2">
      <c r="A65" s="177"/>
    </row>
    <row r="66" spans="1:1" ht="12" customHeight="1" x14ac:dyDescent="0.2">
      <c r="A66" s="177"/>
    </row>
    <row r="67" spans="1:1" ht="12" customHeight="1" x14ac:dyDescent="0.2">
      <c r="A67" s="177"/>
    </row>
    <row r="68" spans="1:1" ht="12" customHeight="1" x14ac:dyDescent="0.2">
      <c r="A68" s="177"/>
    </row>
    <row r="69" spans="1:1" ht="12" customHeight="1" x14ac:dyDescent="0.2">
      <c r="A69" s="177"/>
    </row>
    <row r="70" spans="1:1" ht="12" customHeight="1" x14ac:dyDescent="0.2">
      <c r="A70" s="177"/>
    </row>
    <row r="71" spans="1:1" ht="12" customHeight="1" x14ac:dyDescent="0.2">
      <c r="A71" s="177"/>
    </row>
    <row r="72" spans="1:1" ht="12" customHeight="1" x14ac:dyDescent="0.2">
      <c r="A72" s="177"/>
    </row>
    <row r="73" spans="1:1" ht="12" customHeight="1" x14ac:dyDescent="0.2">
      <c r="A73" s="177"/>
    </row>
    <row r="74" spans="1:1" ht="12" customHeight="1" x14ac:dyDescent="0.2">
      <c r="A74" s="177"/>
    </row>
    <row r="75" spans="1:1" ht="12" customHeight="1" x14ac:dyDescent="0.2">
      <c r="A75" s="177"/>
    </row>
    <row r="76" spans="1:1" ht="12" customHeight="1" x14ac:dyDescent="0.2">
      <c r="A76" s="177"/>
    </row>
    <row r="77" spans="1:1" ht="12" customHeight="1" x14ac:dyDescent="0.2">
      <c r="A77" s="177"/>
    </row>
    <row r="78" spans="1:1" ht="12" customHeight="1" x14ac:dyDescent="0.2">
      <c r="A78" s="177"/>
    </row>
    <row r="79" spans="1:1" ht="12" customHeight="1" x14ac:dyDescent="0.2">
      <c r="A79" s="177"/>
    </row>
    <row r="80" spans="1:1" ht="12" customHeight="1" x14ac:dyDescent="0.2">
      <c r="A80" s="177"/>
    </row>
    <row r="81" spans="1:1" ht="12" customHeight="1" x14ac:dyDescent="0.2">
      <c r="A81" s="177"/>
    </row>
    <row r="82" spans="1:1" ht="12" customHeight="1" x14ac:dyDescent="0.2">
      <c r="A82" s="177"/>
    </row>
    <row r="83" spans="1:1" ht="12" customHeight="1" x14ac:dyDescent="0.2">
      <c r="A83" s="177"/>
    </row>
    <row r="84" spans="1:1" ht="12" customHeight="1" x14ac:dyDescent="0.2">
      <c r="A84" s="177"/>
    </row>
    <row r="85" spans="1:1" ht="12" customHeight="1" x14ac:dyDescent="0.2">
      <c r="A85" s="177"/>
    </row>
    <row r="86" spans="1:1" ht="12" customHeight="1" x14ac:dyDescent="0.2">
      <c r="A86" s="177"/>
    </row>
    <row r="87" spans="1:1" ht="12" customHeight="1" x14ac:dyDescent="0.2">
      <c r="A87" s="177"/>
    </row>
    <row r="88" spans="1:1" ht="12" customHeight="1" x14ac:dyDescent="0.2">
      <c r="A88" s="177"/>
    </row>
    <row r="89" spans="1:1" ht="12" customHeight="1" x14ac:dyDescent="0.2">
      <c r="A89" s="177"/>
    </row>
    <row r="90" spans="1:1" ht="12" customHeight="1" x14ac:dyDescent="0.2">
      <c r="A90" s="177"/>
    </row>
    <row r="91" spans="1:1" ht="12" customHeight="1" x14ac:dyDescent="0.2">
      <c r="A91" s="177"/>
    </row>
    <row r="92" spans="1:1" ht="12" customHeight="1" x14ac:dyDescent="0.2">
      <c r="A92" s="177"/>
    </row>
    <row r="93" spans="1:1" ht="12" customHeight="1" x14ac:dyDescent="0.2">
      <c r="A93" s="177"/>
    </row>
    <row r="94" spans="1:1" ht="12" customHeight="1" x14ac:dyDescent="0.2">
      <c r="A94" s="177"/>
    </row>
    <row r="95" spans="1:1" ht="12" customHeight="1" x14ac:dyDescent="0.2">
      <c r="A95" s="177"/>
    </row>
    <row r="96" spans="1:1" ht="12" customHeight="1" x14ac:dyDescent="0.2">
      <c r="A96" s="177"/>
    </row>
    <row r="97" spans="1:1" ht="12" customHeight="1" x14ac:dyDescent="0.2">
      <c r="A97" s="177"/>
    </row>
    <row r="98" spans="1:1" ht="12" customHeight="1" x14ac:dyDescent="0.2">
      <c r="A98" s="177"/>
    </row>
    <row r="99" spans="1:1" ht="12" customHeight="1" x14ac:dyDescent="0.2">
      <c r="A99" s="177"/>
    </row>
    <row r="100" spans="1:1" ht="12" customHeight="1" x14ac:dyDescent="0.2">
      <c r="A100" s="177"/>
    </row>
    <row r="101" spans="1:1" ht="12" customHeight="1" x14ac:dyDescent="0.2">
      <c r="A101" s="177"/>
    </row>
    <row r="102" spans="1:1" ht="12" customHeight="1" x14ac:dyDescent="0.2">
      <c r="A102" s="177"/>
    </row>
    <row r="103" spans="1:1" ht="12" customHeight="1" x14ac:dyDescent="0.2">
      <c r="A103" s="177"/>
    </row>
    <row r="104" spans="1:1" ht="12" customHeight="1" x14ac:dyDescent="0.2">
      <c r="A104" s="177"/>
    </row>
    <row r="105" spans="1:1" ht="12" customHeight="1" x14ac:dyDescent="0.2">
      <c r="A105" s="177"/>
    </row>
    <row r="106" spans="1:1" ht="12" customHeight="1" x14ac:dyDescent="0.2">
      <c r="A106" s="177"/>
    </row>
    <row r="107" spans="1:1" ht="12" customHeight="1" x14ac:dyDescent="0.2">
      <c r="A107" s="177"/>
    </row>
    <row r="108" spans="1:1" ht="12" customHeight="1" x14ac:dyDescent="0.2">
      <c r="A108" s="177"/>
    </row>
    <row r="109" spans="1:1" ht="12" customHeight="1" x14ac:dyDescent="0.2">
      <c r="A109" s="177"/>
    </row>
    <row r="110" spans="1:1" ht="12" customHeight="1" x14ac:dyDescent="0.2">
      <c r="A110" s="177"/>
    </row>
    <row r="111" spans="1:1" ht="12" customHeight="1" x14ac:dyDescent="0.2">
      <c r="A111" s="177"/>
    </row>
    <row r="112" spans="1:1" ht="12" customHeight="1" x14ac:dyDescent="0.2">
      <c r="A112" s="177"/>
    </row>
    <row r="113" spans="1:1" ht="12" customHeight="1" x14ac:dyDescent="0.2">
      <c r="A113" s="177"/>
    </row>
    <row r="114" spans="1:1" ht="12" customHeight="1" x14ac:dyDescent="0.2">
      <c r="A114" s="177"/>
    </row>
    <row r="115" spans="1:1" ht="12" customHeight="1" x14ac:dyDescent="0.2">
      <c r="A115" s="177"/>
    </row>
    <row r="116" spans="1:1" ht="12" customHeight="1" x14ac:dyDescent="0.2">
      <c r="A116" s="177"/>
    </row>
    <row r="117" spans="1:1" ht="12" customHeight="1" x14ac:dyDescent="0.2">
      <c r="A117" s="177"/>
    </row>
    <row r="118" spans="1:1" ht="12" customHeight="1" x14ac:dyDescent="0.2">
      <c r="A118" s="177"/>
    </row>
    <row r="119" spans="1:1" ht="12" customHeight="1" x14ac:dyDescent="0.2">
      <c r="A119" s="177"/>
    </row>
    <row r="120" spans="1:1" ht="12" customHeight="1" x14ac:dyDescent="0.2">
      <c r="A120" s="177"/>
    </row>
    <row r="121" spans="1:1" ht="12" customHeight="1" x14ac:dyDescent="0.2">
      <c r="A121" s="177"/>
    </row>
    <row r="122" spans="1:1" ht="12" customHeight="1" x14ac:dyDescent="0.2">
      <c r="A122" s="177"/>
    </row>
    <row r="123" spans="1:1" ht="12" customHeight="1" x14ac:dyDescent="0.2">
      <c r="A123" s="177"/>
    </row>
    <row r="124" spans="1:1" ht="12" customHeight="1" x14ac:dyDescent="0.2">
      <c r="A124" s="177"/>
    </row>
    <row r="125" spans="1:1" ht="12" customHeight="1" x14ac:dyDescent="0.2">
      <c r="A125" s="177"/>
    </row>
    <row r="126" spans="1:1" ht="12" customHeight="1" x14ac:dyDescent="0.2">
      <c r="A126" s="177"/>
    </row>
    <row r="127" spans="1:1" ht="12" customHeight="1" x14ac:dyDescent="0.2">
      <c r="A127" s="177"/>
    </row>
    <row r="128" spans="1:1" ht="12" customHeight="1" x14ac:dyDescent="0.2">
      <c r="A128" s="177"/>
    </row>
    <row r="129" spans="1:1" ht="12" customHeight="1" x14ac:dyDescent="0.2">
      <c r="A129" s="177"/>
    </row>
    <row r="130" spans="1:1" ht="12" customHeight="1" x14ac:dyDescent="0.2">
      <c r="A130" s="177"/>
    </row>
    <row r="131" spans="1:1" ht="12" customHeight="1" x14ac:dyDescent="0.2">
      <c r="A131" s="177"/>
    </row>
    <row r="132" spans="1:1" ht="12" customHeight="1" x14ac:dyDescent="0.2">
      <c r="A132" s="177"/>
    </row>
    <row r="133" spans="1:1" ht="12" customHeight="1" x14ac:dyDescent="0.2">
      <c r="A133" s="177"/>
    </row>
    <row r="134" spans="1:1" ht="12" customHeight="1" x14ac:dyDescent="0.2">
      <c r="A134" s="177"/>
    </row>
    <row r="135" spans="1:1" ht="12" customHeight="1" x14ac:dyDescent="0.2">
      <c r="A135" s="177"/>
    </row>
    <row r="136" spans="1:1" ht="12" customHeight="1" x14ac:dyDescent="0.2">
      <c r="A136" s="177"/>
    </row>
    <row r="137" spans="1:1" ht="12" customHeight="1" x14ac:dyDescent="0.2">
      <c r="A137" s="177"/>
    </row>
    <row r="138" spans="1:1" ht="12" customHeight="1" x14ac:dyDescent="0.2">
      <c r="A138" s="177"/>
    </row>
    <row r="139" spans="1:1" ht="12" customHeight="1" x14ac:dyDescent="0.2">
      <c r="A139" s="177"/>
    </row>
    <row r="140" spans="1:1" ht="12" customHeight="1" x14ac:dyDescent="0.2">
      <c r="A140" s="177"/>
    </row>
    <row r="141" spans="1:1" ht="12" customHeight="1" x14ac:dyDescent="0.2">
      <c r="A141" s="177"/>
    </row>
    <row r="142" spans="1:1" ht="12" customHeight="1" x14ac:dyDescent="0.2">
      <c r="A142" s="177"/>
    </row>
    <row r="143" spans="1:1" ht="12" customHeight="1" x14ac:dyDescent="0.2"/>
    <row r="144" spans="1:1" ht="12" customHeight="1" x14ac:dyDescent="0.2"/>
  </sheetData>
  <hyperlinks>
    <hyperlink ref="A1" location="Inhalt!A2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zoomScale="160" zoomScaleNormal="160" workbookViewId="0"/>
  </sheetViews>
  <sheetFormatPr baseColWidth="10" defaultRowHeight="11.45" customHeight="1" x14ac:dyDescent="0.2"/>
  <cols>
    <col min="1" max="1" width="7.7109375" style="64" customWidth="1"/>
    <col min="2" max="2" width="84.42578125" style="64" customWidth="1"/>
    <col min="3" max="16384" width="11.42578125" style="64"/>
  </cols>
  <sheetData>
    <row r="1" spans="1:2" s="68" customFormat="1" ht="12" customHeight="1" x14ac:dyDescent="0.2">
      <c r="A1" s="96" t="s">
        <v>79</v>
      </c>
    </row>
    <row r="2" spans="1:2" s="63" customFormat="1" ht="30" customHeight="1" thickBot="1" x14ac:dyDescent="0.3">
      <c r="A2" s="92" t="s">
        <v>62</v>
      </c>
      <c r="B2" s="86"/>
    </row>
    <row r="3" spans="1:2" s="63" customFormat="1" ht="30" customHeight="1" x14ac:dyDescent="0.25">
      <c r="A3" s="88" t="s">
        <v>222</v>
      </c>
      <c r="B3" s="11"/>
    </row>
    <row r="4" spans="1:2" ht="12" customHeight="1" x14ac:dyDescent="0.2">
      <c r="A4" s="163" t="s">
        <v>63</v>
      </c>
      <c r="B4" s="87"/>
    </row>
    <row r="5" spans="1:2" s="66" customFormat="1" ht="36" customHeight="1" x14ac:dyDescent="0.2">
      <c r="A5" s="88" t="s">
        <v>64</v>
      </c>
      <c r="B5" s="88"/>
    </row>
    <row r="6" spans="1:2" ht="12" customHeight="1" x14ac:dyDescent="0.2">
      <c r="A6" s="20" t="s">
        <v>65</v>
      </c>
      <c r="B6" s="65" t="s">
        <v>66</v>
      </c>
    </row>
    <row r="7" spans="1:2" ht="24" customHeight="1" x14ac:dyDescent="0.2">
      <c r="A7" s="20" t="s">
        <v>67</v>
      </c>
      <c r="B7" s="20" t="s">
        <v>68</v>
      </c>
    </row>
    <row r="8" spans="1:2" ht="12" customHeight="1" x14ac:dyDescent="0.2">
      <c r="A8" s="20" t="s">
        <v>253</v>
      </c>
      <c r="B8" s="65" t="s">
        <v>183</v>
      </c>
    </row>
    <row r="9" spans="1:2" ht="12" customHeight="1" x14ac:dyDescent="0.2">
      <c r="A9" s="20" t="s">
        <v>69</v>
      </c>
      <c r="B9" s="65" t="s">
        <v>70</v>
      </c>
    </row>
    <row r="10" spans="1:2" s="66" customFormat="1" ht="36" customHeight="1" x14ac:dyDescent="0.2">
      <c r="A10" s="88" t="s">
        <v>71</v>
      </c>
      <c r="B10" s="88"/>
    </row>
    <row r="11" spans="1:2" ht="12" customHeight="1" x14ac:dyDescent="0.2">
      <c r="A11" s="67" t="s">
        <v>72</v>
      </c>
      <c r="B11" s="67"/>
    </row>
    <row r="12" spans="1:2" ht="36" customHeight="1" x14ac:dyDescent="0.2">
      <c r="A12" s="89" t="s">
        <v>73</v>
      </c>
      <c r="B12" s="89"/>
    </row>
    <row r="13" spans="1:2" s="85" customFormat="1" ht="12" customHeight="1" x14ac:dyDescent="0.2">
      <c r="A13" s="96" t="s">
        <v>74</v>
      </c>
    </row>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sheetData>
  <hyperlinks>
    <hyperlink ref="A9" r:id="rId1" display="&gt; E453  - Stromabsatz und Erlöse, Gasabsatz und Erlöse"/>
    <hyperlink ref="A6" r:id="rId2" display="&gt; E113E  - Energieverwendung der Industriebetriebe"/>
    <hyperlink ref="A7" r:id="rId3" display="&gt; E413  - Tätige Personen, geleistete Arbeitsstunden, Bruttoentgelte der Betriebe der Energie- und Wasserversorgung"/>
    <hyperlink ref="A8" r:id="rId4" display="&gt; E433  - Elektrizitäts- und Wärmeerzeugung"/>
    <hyperlink ref="B9" r:id="rId5" display="&gt; E453  - Stromabsatz und Erlöse, Gasabsatz und Erlöse"/>
    <hyperlink ref="B6" r:id="rId6" display="&gt; E113E  - Energieverwendung der Industriebetriebe"/>
    <hyperlink ref="B7" r:id="rId7" display="&gt; E413  - Tätige Personen, geleistete Arbeitsstunden, Bruttoentgelte der Betriebe der Energie- und Wasserversorgung"/>
    <hyperlink ref="B8" r:id="rId8" display="&gt; E433  - Elektrizitäts- und Wärmeerzeugung"/>
    <hyperlink ref="A6:B9" r:id="rId9" tooltip="Zahlen &amp; Fakten - Thema: Energie" display="&gt; E113E"/>
    <hyperlink ref="A11:B11" r:id="rId10" tooltip="Qualitätsberichte Statistisches Bundesamt - Thema: Energie" display="&gt; Energie"/>
    <hyperlink ref="A1" location="Inhalt!A24" display="Link zum Inhaltsverzeichnis"/>
    <hyperlink ref="A4" r:id="rId11" tooltip="Zahlen &amp; Fakten - Thema: Verarbeitendes Gewerbe"/>
    <hyperlink ref="A13" r:id="rId12"/>
  </hyperlinks>
  <pageMargins left="0.59055118110236227" right="0.59055118110236227" top="0.59055118110236227" bottom="0.59055118110236227" header="0.39370078740157483" footer="0.39370078740157483"/>
  <pageSetup paperSize="9" pageOrder="overThenDown" orientation="portrait" r:id="rId13"/>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row r="1" spans="1:1" x14ac:dyDescent="0.2">
      <c r="A1" t="s">
        <v>76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160" zoomScaleNormal="160" workbookViewId="0"/>
  </sheetViews>
  <sheetFormatPr baseColWidth="10" defaultColWidth="10.7109375" defaultRowHeight="12" customHeight="1" x14ac:dyDescent="0.2"/>
  <cols>
    <col min="1" max="1" width="8.7109375" style="10" customWidth="1"/>
    <col min="2" max="2" width="77.7109375" style="7" customWidth="1"/>
    <col min="3" max="3" width="4.7109375" style="7" customWidth="1"/>
    <col min="4" max="4" width="2.7109375" style="7" customWidth="1"/>
    <col min="5" max="16384" width="10.7109375" style="7"/>
  </cols>
  <sheetData>
    <row r="1" spans="1:9" ht="12" customHeight="1" x14ac:dyDescent="0.2">
      <c r="A1" s="78" t="s">
        <v>78</v>
      </c>
    </row>
    <row r="2" spans="1:9" s="6" customFormat="1" ht="30" customHeight="1" thickBot="1" x14ac:dyDescent="0.3">
      <c r="A2" s="93" t="s">
        <v>215</v>
      </c>
      <c r="B2" s="91"/>
      <c r="C2" s="94" t="s">
        <v>0</v>
      </c>
    </row>
    <row r="3" spans="1:9" ht="20.100000000000001" customHeight="1" x14ac:dyDescent="0.2">
      <c r="A3" s="166" t="s">
        <v>1</v>
      </c>
      <c r="B3" s="167" t="s">
        <v>197</v>
      </c>
      <c r="C3" s="95">
        <f>D3+440</f>
        <v>443</v>
      </c>
      <c r="D3" s="8">
        <v>3</v>
      </c>
      <c r="E3" s="196"/>
      <c r="F3" s="196"/>
      <c r="G3" s="196"/>
      <c r="H3" s="196"/>
      <c r="I3" s="196"/>
    </row>
    <row r="4" spans="1:9" ht="12" customHeight="1" x14ac:dyDescent="0.2">
      <c r="A4" s="168"/>
      <c r="B4" s="169" t="s">
        <v>198</v>
      </c>
      <c r="C4" s="95">
        <f t="shared" ref="C4:C24" si="0">D4+440</f>
        <v>444</v>
      </c>
      <c r="D4" s="8">
        <v>4</v>
      </c>
    </row>
    <row r="5" spans="1:9" ht="20.100000000000001" customHeight="1" x14ac:dyDescent="0.2">
      <c r="A5" s="170" t="s">
        <v>119</v>
      </c>
      <c r="B5" s="97"/>
      <c r="C5" s="95"/>
      <c r="D5" s="8"/>
    </row>
    <row r="6" spans="1:9" s="227" customFormat="1" ht="12" customHeight="1" x14ac:dyDescent="0.2">
      <c r="A6" s="158" t="s">
        <v>2</v>
      </c>
      <c r="B6" s="225" t="s">
        <v>199</v>
      </c>
      <c r="C6" s="95">
        <f t="shared" si="0"/>
        <v>445</v>
      </c>
      <c r="D6" s="226">
        <v>5</v>
      </c>
    </row>
    <row r="7" spans="1:9" s="227" customFormat="1" ht="12" customHeight="1" x14ac:dyDescent="0.2">
      <c r="A7" s="158" t="s">
        <v>3</v>
      </c>
      <c r="B7" s="225" t="s">
        <v>200</v>
      </c>
      <c r="C7" s="95">
        <f t="shared" si="0"/>
        <v>446</v>
      </c>
      <c r="D7" s="226">
        <v>6</v>
      </c>
    </row>
    <row r="8" spans="1:9" s="227" customFormat="1" ht="12" customHeight="1" x14ac:dyDescent="0.2">
      <c r="A8" s="158" t="s">
        <v>4</v>
      </c>
      <c r="B8" s="228" t="s">
        <v>201</v>
      </c>
      <c r="C8" s="95">
        <f t="shared" si="0"/>
        <v>447</v>
      </c>
      <c r="D8" s="226">
        <v>7</v>
      </c>
    </row>
    <row r="9" spans="1:9" s="227" customFormat="1" ht="12" customHeight="1" x14ac:dyDescent="0.2">
      <c r="A9" s="158" t="s">
        <v>5</v>
      </c>
      <c r="B9" s="225" t="s">
        <v>202</v>
      </c>
      <c r="C9" s="95">
        <f t="shared" si="0"/>
        <v>447</v>
      </c>
      <c r="D9" s="226">
        <v>7</v>
      </c>
    </row>
    <row r="10" spans="1:9" s="227" customFormat="1" ht="24" customHeight="1" x14ac:dyDescent="0.2">
      <c r="A10" s="159" t="s">
        <v>182</v>
      </c>
      <c r="B10" s="229" t="s">
        <v>203</v>
      </c>
      <c r="C10" s="95">
        <f t="shared" si="0"/>
        <v>448</v>
      </c>
      <c r="D10" s="226">
        <v>8</v>
      </c>
    </row>
    <row r="11" spans="1:9" s="227" customFormat="1" ht="12" customHeight="1" x14ac:dyDescent="0.2">
      <c r="A11" s="159" t="s">
        <v>7</v>
      </c>
      <c r="B11" s="229" t="s">
        <v>216</v>
      </c>
      <c r="C11" s="95">
        <f t="shared" si="0"/>
        <v>449</v>
      </c>
      <c r="D11" s="226">
        <v>9</v>
      </c>
    </row>
    <row r="12" spans="1:9" ht="20.100000000000001" customHeight="1" x14ac:dyDescent="0.2">
      <c r="A12" s="171" t="s">
        <v>121</v>
      </c>
      <c r="B12" s="9"/>
      <c r="C12" s="95"/>
      <c r="D12" s="8"/>
    </row>
    <row r="13" spans="1:9" ht="12" customHeight="1" x14ac:dyDescent="0.2">
      <c r="A13" s="144" t="s">
        <v>2</v>
      </c>
      <c r="B13" s="145" t="s">
        <v>264</v>
      </c>
      <c r="C13" s="95">
        <f t="shared" si="0"/>
        <v>441</v>
      </c>
      <c r="D13" s="8">
        <v>1</v>
      </c>
    </row>
    <row r="14" spans="1:9" ht="12" customHeight="1" x14ac:dyDescent="0.2">
      <c r="A14" s="144" t="s">
        <v>3</v>
      </c>
      <c r="B14" s="145" t="s">
        <v>204</v>
      </c>
      <c r="C14" s="95">
        <f t="shared" si="0"/>
        <v>443</v>
      </c>
      <c r="D14" s="8">
        <v>3</v>
      </c>
    </row>
    <row r="15" spans="1:9" ht="12" customHeight="1" x14ac:dyDescent="0.2">
      <c r="A15" s="144" t="s">
        <v>4</v>
      </c>
      <c r="B15" s="145" t="s">
        <v>223</v>
      </c>
      <c r="C15" s="95">
        <f t="shared" si="0"/>
        <v>443</v>
      </c>
      <c r="D15" s="8">
        <v>3</v>
      </c>
      <c r="E15" s="145"/>
    </row>
    <row r="16" spans="1:9" ht="12" customHeight="1" x14ac:dyDescent="0.2">
      <c r="A16" s="144" t="s">
        <v>5</v>
      </c>
      <c r="B16" s="145" t="s">
        <v>205</v>
      </c>
      <c r="C16" s="95">
        <f t="shared" si="0"/>
        <v>445</v>
      </c>
      <c r="D16" s="8">
        <v>5</v>
      </c>
    </row>
    <row r="17" spans="1:4" ht="12" customHeight="1" x14ac:dyDescent="0.2">
      <c r="A17" s="144" t="s">
        <v>6</v>
      </c>
      <c r="B17" s="145" t="s">
        <v>206</v>
      </c>
      <c r="C17" s="95">
        <f t="shared" si="0"/>
        <v>446</v>
      </c>
      <c r="D17" s="8">
        <v>6</v>
      </c>
    </row>
    <row r="18" spans="1:4" ht="12" customHeight="1" x14ac:dyDescent="0.2">
      <c r="A18" s="144" t="s">
        <v>7</v>
      </c>
      <c r="B18" s="145" t="s">
        <v>221</v>
      </c>
      <c r="C18" s="95">
        <f t="shared" si="0"/>
        <v>447</v>
      </c>
      <c r="D18" s="8">
        <v>7</v>
      </c>
    </row>
    <row r="19" spans="1:4" ht="12" customHeight="1" x14ac:dyDescent="0.2">
      <c r="A19" s="144" t="s">
        <v>120</v>
      </c>
      <c r="B19" s="145" t="s">
        <v>260</v>
      </c>
      <c r="C19" s="95">
        <f t="shared" si="0"/>
        <v>448</v>
      </c>
      <c r="D19" s="8">
        <v>8</v>
      </c>
    </row>
    <row r="20" spans="1:4" s="90" customFormat="1" ht="20.100000000000001" customHeight="1" x14ac:dyDescent="0.2">
      <c r="A20" s="107" t="s">
        <v>8</v>
      </c>
      <c r="B20" s="108"/>
      <c r="C20" s="95"/>
      <c r="D20" s="8"/>
    </row>
    <row r="21" spans="1:4" ht="12" customHeight="1" x14ac:dyDescent="0.2">
      <c r="A21" s="145" t="s">
        <v>9</v>
      </c>
      <c r="B21" s="90"/>
      <c r="C21" s="95">
        <f t="shared" si="0"/>
        <v>450</v>
      </c>
      <c r="D21" s="8">
        <v>10</v>
      </c>
    </row>
    <row r="22" spans="1:4" ht="12" customHeight="1" x14ac:dyDescent="0.2">
      <c r="A22" s="145" t="s">
        <v>181</v>
      </c>
      <c r="B22" s="90"/>
      <c r="C22" s="95">
        <f t="shared" si="0"/>
        <v>451</v>
      </c>
      <c r="D22" s="8">
        <v>11</v>
      </c>
    </row>
    <row r="23" spans="1:4" ht="12" customHeight="1" x14ac:dyDescent="0.2">
      <c r="A23" s="169" t="s">
        <v>180</v>
      </c>
      <c r="C23" s="95">
        <f t="shared" si="0"/>
        <v>452</v>
      </c>
      <c r="D23" s="8">
        <v>12</v>
      </c>
    </row>
    <row r="24" spans="1:4" ht="12" customHeight="1" x14ac:dyDescent="0.2">
      <c r="A24" s="145" t="s">
        <v>10</v>
      </c>
      <c r="B24" s="90"/>
      <c r="C24" s="95">
        <f t="shared" si="0"/>
        <v>453</v>
      </c>
      <c r="D24" s="8">
        <v>13</v>
      </c>
    </row>
  </sheetData>
  <hyperlinks>
    <hyperlink ref="B3" location="'Überblick in Grafiken'!A1" display="Überblick in Grafiken"/>
    <hyperlink ref="B4" location="'Überblick in Worten'!A1" display="Überblick in Worten"/>
    <hyperlink ref="A21" location="Fußnotenerläuterungen!A1" display="  Fußnotenerläuterungen"/>
    <hyperlink ref="A22" location="Methodik!A1" display="  Methodik"/>
    <hyperlink ref="A23" location="Glossar!A1" display="  Glossar"/>
    <hyperlink ref="A24" location="'Mehr zum Thema'!A1" display="  Mehr zum Thema"/>
    <hyperlink ref="A6:B6" location="_Tabelle_19.1" display="  19.1"/>
    <hyperlink ref="A7:B7" location="_Tabelle_19.2" display="  19.2"/>
    <hyperlink ref="A8:B8" location="_Tabelle_19.3" display="  19.3"/>
    <hyperlink ref="A9:B9" location="_Tabelle_19.4" display="  19.4"/>
    <hyperlink ref="A10:B10" location="_Tabelle_19.5" display="_Tabelle_19.5"/>
    <hyperlink ref="A11:B11" location="_Tabelle_19.6" display="_Tabelle_19.6"/>
    <hyperlink ref="A13:B13" location="_GrafikDaten_19.1" display="  19.1"/>
    <hyperlink ref="A14:B14" location="_GrafikDaten_19.2" display="  19.2"/>
    <hyperlink ref="A15:B15" location="_GrafikDaten_19.3" display="  19.3"/>
    <hyperlink ref="A16:B16" location="_GrafikDaten_19.4" display="  19.4"/>
    <hyperlink ref="A17:B17" location="_GrafikDaten_19.5" display="  19.5"/>
    <hyperlink ref="A18:B18" location="_GrafikDaten_19.6" display="  19.6"/>
    <hyperlink ref="A19:B19" location="_GrafikDaten_19.7" display="  19.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zoomScale="160" zoomScaleNormal="160" workbookViewId="0"/>
  </sheetViews>
  <sheetFormatPr baseColWidth="10" defaultRowHeight="11.45" customHeight="1" x14ac:dyDescent="0.2"/>
  <cols>
    <col min="1" max="1" width="91.7109375" style="16" customWidth="1"/>
    <col min="2" max="2" width="2.7109375" style="102" customWidth="1"/>
    <col min="3" max="3" width="6.28515625" style="102" customWidth="1"/>
    <col min="4" max="5" width="9.7109375" style="102" customWidth="1"/>
    <col min="6" max="7" width="14.7109375" style="102" customWidth="1"/>
    <col min="8" max="8" width="6.140625" style="102" customWidth="1"/>
    <col min="9" max="9" width="7" style="102" customWidth="1"/>
    <col min="10" max="10" width="17.42578125" style="102" customWidth="1"/>
    <col min="11" max="16384" width="11.42578125" style="17"/>
  </cols>
  <sheetData>
    <row r="1" spans="1:10" ht="12" customHeight="1" x14ac:dyDescent="0.2">
      <c r="A1" s="96" t="s">
        <v>79</v>
      </c>
    </row>
    <row r="2" spans="1:10" s="12" customFormat="1" ht="30" customHeight="1" thickBot="1" x14ac:dyDescent="0.3">
      <c r="A2" s="92" t="s">
        <v>117</v>
      </c>
      <c r="B2" s="133"/>
      <c r="C2" s="133"/>
      <c r="D2" s="133"/>
      <c r="E2" s="133"/>
      <c r="F2" s="133"/>
      <c r="G2" s="133"/>
      <c r="H2" s="122"/>
      <c r="I2" s="122"/>
      <c r="J2" s="122"/>
    </row>
    <row r="3" spans="1:10" s="14" customFormat="1" ht="20.100000000000001" customHeight="1" x14ac:dyDescent="0.2">
      <c r="A3" s="105" t="s">
        <v>122</v>
      </c>
      <c r="B3" s="134"/>
      <c r="C3" s="77" t="s">
        <v>123</v>
      </c>
      <c r="D3" s="102"/>
      <c r="E3" s="102"/>
      <c r="F3" s="102"/>
      <c r="G3" s="102"/>
      <c r="H3" s="102"/>
      <c r="I3" s="102"/>
      <c r="J3" s="102"/>
    </row>
    <row r="4" spans="1:10" s="14" customFormat="1" ht="23.1" customHeight="1" x14ac:dyDescent="0.2">
      <c r="A4" s="13" t="s">
        <v>76</v>
      </c>
      <c r="B4" s="135"/>
      <c r="C4" s="104" t="s">
        <v>13</v>
      </c>
      <c r="D4" s="136" t="s">
        <v>151</v>
      </c>
      <c r="E4" s="136" t="s">
        <v>152</v>
      </c>
      <c r="F4" s="136" t="s">
        <v>153</v>
      </c>
      <c r="G4" s="136" t="s">
        <v>154</v>
      </c>
      <c r="H4" s="102"/>
      <c r="I4" s="102"/>
      <c r="J4" s="102"/>
    </row>
    <row r="5" spans="1:10" s="14" customFormat="1" ht="11.45" customHeight="1" x14ac:dyDescent="0.2">
      <c r="A5" s="15" t="s">
        <v>76</v>
      </c>
      <c r="B5" s="137"/>
      <c r="C5" s="138">
        <v>2005</v>
      </c>
      <c r="D5" s="139">
        <v>1123</v>
      </c>
      <c r="E5" s="139">
        <v>951</v>
      </c>
      <c r="F5" s="139">
        <v>1080</v>
      </c>
      <c r="G5" s="139">
        <v>13</v>
      </c>
      <c r="H5" s="102"/>
      <c r="I5" s="102"/>
      <c r="J5" s="102"/>
    </row>
    <row r="6" spans="1:10" s="14" customFormat="1" ht="11.45" customHeight="1" x14ac:dyDescent="0.2">
      <c r="A6" s="13" t="s">
        <v>76</v>
      </c>
      <c r="B6" s="98"/>
      <c r="C6" s="138">
        <v>2006</v>
      </c>
      <c r="D6" s="139">
        <v>1206</v>
      </c>
      <c r="E6" s="139">
        <v>1582</v>
      </c>
      <c r="F6" s="139">
        <v>1241</v>
      </c>
      <c r="G6" s="139">
        <v>20</v>
      </c>
      <c r="H6" s="102"/>
      <c r="I6" s="102"/>
      <c r="J6" s="102"/>
    </row>
    <row r="7" spans="1:10" s="14" customFormat="1" ht="11.45" customHeight="1" x14ac:dyDescent="0.2">
      <c r="A7" s="13" t="s">
        <v>76</v>
      </c>
      <c r="B7" s="102"/>
      <c r="C7" s="138">
        <v>2007</v>
      </c>
      <c r="D7" s="139">
        <v>1229</v>
      </c>
      <c r="E7" s="139">
        <v>2150</v>
      </c>
      <c r="F7" s="139">
        <v>1304</v>
      </c>
      <c r="G7" s="139">
        <v>30</v>
      </c>
      <c r="H7" s="102"/>
      <c r="I7" s="102"/>
      <c r="J7" s="102"/>
    </row>
    <row r="8" spans="1:10" s="14" customFormat="1" ht="11.45" customHeight="1" x14ac:dyDescent="0.2">
      <c r="A8" s="13" t="s">
        <v>76</v>
      </c>
      <c r="B8" s="102"/>
      <c r="C8" s="138">
        <v>2008</v>
      </c>
      <c r="D8" s="139">
        <v>1251</v>
      </c>
      <c r="E8" s="139">
        <v>2867</v>
      </c>
      <c r="F8" s="139">
        <v>1348</v>
      </c>
      <c r="G8" s="139">
        <v>47</v>
      </c>
      <c r="H8" s="102"/>
      <c r="I8" s="102"/>
      <c r="J8" s="102"/>
    </row>
    <row r="9" spans="1:10" s="14" customFormat="1" ht="11.45" customHeight="1" x14ac:dyDescent="0.2">
      <c r="A9" s="13" t="s">
        <v>76</v>
      </c>
      <c r="B9" s="102"/>
      <c r="C9" s="138">
        <v>2009</v>
      </c>
      <c r="D9" s="139">
        <v>1303</v>
      </c>
      <c r="E9" s="139">
        <v>4316</v>
      </c>
      <c r="F9" s="139">
        <v>1476</v>
      </c>
      <c r="G9" s="139">
        <v>104</v>
      </c>
      <c r="H9" s="102"/>
      <c r="I9" s="102"/>
      <c r="J9" s="102"/>
    </row>
    <row r="10" spans="1:10" s="14" customFormat="1" ht="11.45" customHeight="1" x14ac:dyDescent="0.2">
      <c r="A10" s="13" t="s">
        <v>76</v>
      </c>
      <c r="B10" s="102"/>
      <c r="C10" s="138">
        <v>2010</v>
      </c>
      <c r="D10" s="139">
        <v>1345</v>
      </c>
      <c r="E10" s="139">
        <v>6128</v>
      </c>
      <c r="F10" s="139">
        <v>1546</v>
      </c>
      <c r="G10" s="139">
        <v>237</v>
      </c>
      <c r="H10" s="102"/>
      <c r="I10" s="102"/>
      <c r="J10" s="102"/>
    </row>
    <row r="11" spans="1:10" s="14" customFormat="1" ht="11.45" customHeight="1" x14ac:dyDescent="0.2">
      <c r="A11" s="13" t="s">
        <v>76</v>
      </c>
      <c r="B11" s="102"/>
      <c r="C11" s="138">
        <v>2011</v>
      </c>
      <c r="D11" s="139">
        <v>1405</v>
      </c>
      <c r="E11" s="139">
        <v>8281</v>
      </c>
      <c r="F11" s="139">
        <v>1685</v>
      </c>
      <c r="G11" s="139">
        <v>438</v>
      </c>
      <c r="H11" s="102"/>
      <c r="I11" s="102"/>
      <c r="J11" s="102"/>
    </row>
    <row r="12" spans="1:10" s="14" customFormat="1" ht="11.45" customHeight="1" x14ac:dyDescent="0.2">
      <c r="A12" s="13" t="s">
        <v>76</v>
      </c>
      <c r="B12" s="98"/>
      <c r="C12" s="138">
        <v>2012</v>
      </c>
      <c r="D12" s="139">
        <v>1506</v>
      </c>
      <c r="E12" s="139">
        <v>11080</v>
      </c>
      <c r="F12" s="139">
        <v>1966</v>
      </c>
      <c r="G12" s="139">
        <v>834</v>
      </c>
      <c r="H12" s="102"/>
      <c r="I12" s="102"/>
      <c r="J12" s="102"/>
    </row>
    <row r="13" spans="1:10" s="14" customFormat="1" ht="11.45" customHeight="1" x14ac:dyDescent="0.2">
      <c r="A13" s="13" t="s">
        <v>76</v>
      </c>
      <c r="B13" s="102"/>
      <c r="C13" s="138">
        <v>2013</v>
      </c>
      <c r="D13" s="139">
        <v>1595</v>
      </c>
      <c r="E13" s="139">
        <v>12782</v>
      </c>
      <c r="F13" s="139">
        <v>2326</v>
      </c>
      <c r="G13" s="139">
        <v>1045</v>
      </c>
      <c r="H13" s="102"/>
      <c r="I13" s="102"/>
      <c r="J13" s="102"/>
    </row>
    <row r="14" spans="1:10" s="14" customFormat="1" ht="11.45" customHeight="1" x14ac:dyDescent="0.2">
      <c r="A14" s="13" t="s">
        <v>76</v>
      </c>
      <c r="B14" s="102"/>
      <c r="C14" s="138">
        <v>2014</v>
      </c>
      <c r="D14" s="139">
        <v>1707</v>
      </c>
      <c r="E14" s="139">
        <v>14002</v>
      </c>
      <c r="F14" s="139">
        <v>2670</v>
      </c>
      <c r="G14" s="139">
        <v>1228</v>
      </c>
      <c r="H14" s="102"/>
      <c r="I14" s="102"/>
      <c r="J14" s="102"/>
    </row>
    <row r="15" spans="1:10" s="14" customFormat="1" ht="11.45" customHeight="1" x14ac:dyDescent="0.2">
      <c r="A15" s="13" t="s">
        <v>76</v>
      </c>
      <c r="B15" s="102"/>
      <c r="C15" s="138">
        <v>2015</v>
      </c>
      <c r="D15" s="139">
        <v>1804</v>
      </c>
      <c r="E15" s="139">
        <v>14780</v>
      </c>
      <c r="F15" s="139">
        <v>3152</v>
      </c>
      <c r="G15" s="139">
        <v>1365</v>
      </c>
      <c r="H15" s="102"/>
      <c r="I15" s="102"/>
      <c r="J15" s="102"/>
    </row>
    <row r="16" spans="1:10" s="14" customFormat="1" ht="11.45" customHeight="1" x14ac:dyDescent="0.2">
      <c r="A16" s="13" t="s">
        <v>76</v>
      </c>
      <c r="B16" s="102"/>
      <c r="C16" s="138">
        <v>2016</v>
      </c>
      <c r="D16" s="139">
        <v>1839</v>
      </c>
      <c r="E16" s="139">
        <v>15375</v>
      </c>
      <c r="F16" s="139">
        <v>3310</v>
      </c>
      <c r="G16" s="139">
        <v>1426</v>
      </c>
      <c r="H16" s="102"/>
      <c r="I16" s="102"/>
      <c r="J16" s="102"/>
    </row>
    <row r="17" spans="1:10" s="14" customFormat="1" ht="11.45" customHeight="1" x14ac:dyDescent="0.2">
      <c r="A17" s="13" t="s">
        <v>76</v>
      </c>
      <c r="B17" s="102"/>
      <c r="C17" s="138">
        <v>2017</v>
      </c>
      <c r="D17" s="139">
        <v>1947</v>
      </c>
      <c r="E17" s="139">
        <v>16193</v>
      </c>
      <c r="F17" s="139">
        <v>3823</v>
      </c>
      <c r="G17" s="139">
        <v>1576</v>
      </c>
      <c r="H17" s="102"/>
      <c r="I17" s="102"/>
      <c r="J17" s="102"/>
    </row>
    <row r="18" spans="1:10" s="14" customFormat="1" ht="11.45" customHeight="1" x14ac:dyDescent="0.2">
      <c r="A18" s="13" t="s">
        <v>76</v>
      </c>
      <c r="B18" s="102"/>
      <c r="C18" s="138">
        <v>2018</v>
      </c>
      <c r="D18" s="139">
        <v>2006</v>
      </c>
      <c r="E18" s="139">
        <v>16556</v>
      </c>
      <c r="F18" s="139">
        <v>4119</v>
      </c>
      <c r="G18" s="139">
        <v>1764</v>
      </c>
      <c r="H18" s="102"/>
      <c r="I18" s="102"/>
      <c r="J18" s="102"/>
    </row>
    <row r="19" spans="1:10" s="14" customFormat="1" ht="11.45" customHeight="1" x14ac:dyDescent="0.2">
      <c r="A19" s="13" t="s">
        <v>76</v>
      </c>
      <c r="B19" s="102"/>
      <c r="C19" s="138">
        <v>2019</v>
      </c>
      <c r="D19" s="139">
        <v>2053</v>
      </c>
      <c r="E19" s="139">
        <v>17635</v>
      </c>
      <c r="F19" s="139">
        <v>4405</v>
      </c>
      <c r="G19" s="139">
        <v>1969</v>
      </c>
      <c r="H19" s="102"/>
      <c r="I19" s="102"/>
      <c r="J19" s="102"/>
    </row>
    <row r="20" spans="1:10" s="14" customFormat="1" ht="11.45" customHeight="1" x14ac:dyDescent="0.2">
      <c r="A20" s="13" t="s">
        <v>76</v>
      </c>
      <c r="B20" s="102"/>
      <c r="C20" s="138">
        <v>2020</v>
      </c>
      <c r="D20" s="139">
        <v>2084</v>
      </c>
      <c r="E20" s="139">
        <v>19352</v>
      </c>
      <c r="F20" s="139">
        <v>4491</v>
      </c>
      <c r="G20" s="139">
        <v>2189</v>
      </c>
      <c r="H20" s="102"/>
      <c r="I20" s="102"/>
      <c r="J20" s="102"/>
    </row>
    <row r="21" spans="1:10" s="14" customFormat="1" ht="11.45" customHeight="1" x14ac:dyDescent="0.2">
      <c r="A21" s="13" t="s">
        <v>76</v>
      </c>
      <c r="B21" s="102"/>
      <c r="C21" s="138">
        <v>2021</v>
      </c>
      <c r="D21" s="139">
        <v>2107</v>
      </c>
      <c r="E21" s="139">
        <v>22414</v>
      </c>
      <c r="F21" s="139">
        <v>4599</v>
      </c>
      <c r="G21" s="139">
        <v>2679</v>
      </c>
      <c r="H21" s="102"/>
      <c r="I21" s="102"/>
      <c r="J21" s="102"/>
    </row>
    <row r="22" spans="1:10" s="14" customFormat="1" ht="11.45" customHeight="1" x14ac:dyDescent="0.2">
      <c r="A22" s="13" t="s">
        <v>76</v>
      </c>
      <c r="B22" s="102"/>
      <c r="C22" s="143">
        <v>2022</v>
      </c>
      <c r="D22" s="156">
        <v>2091</v>
      </c>
      <c r="E22" s="156">
        <v>28082</v>
      </c>
      <c r="F22" s="156">
        <v>4632</v>
      </c>
      <c r="G22" s="156">
        <v>3242</v>
      </c>
      <c r="H22" s="102"/>
      <c r="I22" s="102"/>
      <c r="J22" s="102"/>
    </row>
    <row r="23" spans="1:10" s="14" customFormat="1" ht="11.45" customHeight="1" x14ac:dyDescent="0.2">
      <c r="A23" s="13" t="s">
        <v>76</v>
      </c>
      <c r="B23" s="102"/>
      <c r="C23" s="143">
        <v>2023</v>
      </c>
      <c r="D23" s="156">
        <f>'19.1'!C20</f>
        <v>2126</v>
      </c>
      <c r="E23" s="156">
        <f>'19.1'!J20</f>
        <v>45230</v>
      </c>
      <c r="F23" s="156">
        <f>'19.1'!C36</f>
        <v>4989.2190000000001</v>
      </c>
      <c r="G23" s="156">
        <f>'19.1'!J36</f>
        <v>3558.0419999999999</v>
      </c>
      <c r="H23" s="102"/>
      <c r="I23" s="102"/>
      <c r="J23" s="102"/>
    </row>
    <row r="24" spans="1:10" s="14" customFormat="1" ht="11.45" customHeight="1" x14ac:dyDescent="0.2">
      <c r="A24" s="13" t="s">
        <v>76</v>
      </c>
      <c r="B24" s="102"/>
      <c r="C24" s="141"/>
      <c r="D24" s="102"/>
      <c r="E24" s="102"/>
      <c r="F24" s="102"/>
      <c r="G24" s="102"/>
      <c r="H24" s="102"/>
      <c r="I24" s="102"/>
      <c r="J24" s="102"/>
    </row>
    <row r="25" spans="1:10" s="14" customFormat="1" ht="11.45" customHeight="1" x14ac:dyDescent="0.2">
      <c r="A25" s="13" t="s">
        <v>76</v>
      </c>
      <c r="B25" s="102"/>
      <c r="C25" s="141"/>
      <c r="D25" s="41"/>
      <c r="E25" s="41"/>
      <c r="F25" s="102"/>
      <c r="G25" s="102"/>
      <c r="H25" s="102"/>
      <c r="I25" s="102"/>
      <c r="J25" s="102"/>
    </row>
    <row r="26" spans="1:10" s="14" customFormat="1" ht="11.45" customHeight="1" x14ac:dyDescent="0.2">
      <c r="A26" s="13" t="s">
        <v>76</v>
      </c>
      <c r="B26" s="137"/>
      <c r="C26" s="102"/>
      <c r="D26" s="102"/>
      <c r="E26" s="102"/>
      <c r="F26" s="102"/>
      <c r="G26" s="102"/>
      <c r="H26" s="102"/>
      <c r="I26" s="102"/>
      <c r="J26" s="102"/>
    </row>
    <row r="27" spans="1:10" s="14" customFormat="1" ht="11.45" customHeight="1" x14ac:dyDescent="0.2">
      <c r="A27" s="13" t="s">
        <v>76</v>
      </c>
      <c r="B27" s="102"/>
      <c r="C27" s="102"/>
      <c r="D27" s="102"/>
      <c r="E27" s="102"/>
      <c r="F27" s="102"/>
      <c r="G27" s="102"/>
      <c r="H27" s="102"/>
      <c r="I27" s="102"/>
      <c r="J27" s="102"/>
    </row>
    <row r="28" spans="1:10" s="14" customFormat="1" ht="11.45" customHeight="1" x14ac:dyDescent="0.2">
      <c r="A28" s="13" t="s">
        <v>76</v>
      </c>
      <c r="B28" s="102"/>
      <c r="C28" s="102"/>
      <c r="D28" s="102"/>
      <c r="E28" s="102"/>
      <c r="F28" s="102"/>
      <c r="G28" s="102"/>
      <c r="H28" s="102"/>
      <c r="I28" s="102"/>
      <c r="J28" s="102"/>
    </row>
    <row r="29" spans="1:10" s="14" customFormat="1" ht="11.45" customHeight="1" x14ac:dyDescent="0.2">
      <c r="A29" s="13" t="s">
        <v>76</v>
      </c>
      <c r="B29" s="102"/>
      <c r="C29" s="102"/>
      <c r="D29" s="102"/>
      <c r="E29" s="102"/>
      <c r="F29" s="102"/>
      <c r="G29" s="102"/>
      <c r="H29" s="102"/>
      <c r="I29" s="102"/>
      <c r="J29" s="102"/>
    </row>
    <row r="30" spans="1:10" s="14" customFormat="1" ht="11.45" customHeight="1" x14ac:dyDescent="0.2">
      <c r="A30" s="13" t="s">
        <v>76</v>
      </c>
      <c r="B30" s="102"/>
      <c r="C30" s="102"/>
      <c r="D30" s="102"/>
      <c r="E30" s="102"/>
      <c r="F30" s="102"/>
      <c r="G30" s="102"/>
      <c r="H30" s="102"/>
      <c r="I30" s="102"/>
      <c r="J30" s="102"/>
    </row>
    <row r="31" spans="1:10" s="14" customFormat="1" ht="11.45" customHeight="1" x14ac:dyDescent="0.2">
      <c r="A31" s="13" t="s">
        <v>76</v>
      </c>
      <c r="B31" s="102"/>
      <c r="C31" s="102"/>
      <c r="D31" s="102"/>
      <c r="E31" s="102"/>
      <c r="F31" s="102"/>
      <c r="G31" s="102"/>
      <c r="H31" s="102"/>
      <c r="I31" s="102"/>
      <c r="J31" s="102"/>
    </row>
    <row r="32" spans="1:10" s="14" customFormat="1" ht="11.45" customHeight="1" x14ac:dyDescent="0.2">
      <c r="A32" s="13" t="s">
        <v>76</v>
      </c>
      <c r="B32" s="102"/>
      <c r="C32" s="102"/>
      <c r="D32" s="102"/>
      <c r="E32" s="102"/>
      <c r="F32" s="102"/>
      <c r="G32" s="102"/>
      <c r="H32" s="102"/>
      <c r="I32" s="102"/>
      <c r="J32" s="102"/>
    </row>
    <row r="33" spans="1:10" s="14" customFormat="1" ht="11.45" customHeight="1" x14ac:dyDescent="0.2">
      <c r="A33" s="105" t="s">
        <v>150</v>
      </c>
      <c r="B33" s="134"/>
      <c r="C33" s="77" t="s">
        <v>217</v>
      </c>
      <c r="D33" s="102"/>
      <c r="E33" s="102"/>
      <c r="F33" s="102"/>
      <c r="G33" s="102"/>
      <c r="H33" s="102"/>
      <c r="I33" s="102"/>
      <c r="J33" s="102"/>
    </row>
    <row r="34" spans="1:10" s="14" customFormat="1" ht="11.45" customHeight="1" x14ac:dyDescent="0.2">
      <c r="A34" s="13"/>
      <c r="B34" s="102"/>
      <c r="C34" s="138" t="s">
        <v>13</v>
      </c>
      <c r="D34" s="138" t="s">
        <v>55</v>
      </c>
      <c r="E34" s="138" t="s">
        <v>56</v>
      </c>
      <c r="F34" s="138" t="s">
        <v>57</v>
      </c>
      <c r="G34" s="138" t="s">
        <v>134</v>
      </c>
      <c r="H34" s="138" t="s">
        <v>58</v>
      </c>
      <c r="I34" s="138" t="s">
        <v>155</v>
      </c>
      <c r="J34" s="138" t="s">
        <v>136</v>
      </c>
    </row>
    <row r="35" spans="1:10" s="14" customFormat="1" ht="11.45" customHeight="1" x14ac:dyDescent="0.2">
      <c r="A35" s="13"/>
      <c r="B35" s="102"/>
      <c r="C35" s="138">
        <v>2003</v>
      </c>
      <c r="D35" s="140">
        <v>1.4</v>
      </c>
      <c r="E35" s="140">
        <v>11.2</v>
      </c>
      <c r="F35" s="140">
        <v>45.5</v>
      </c>
      <c r="G35" s="140">
        <v>5.3796565920799999</v>
      </c>
      <c r="H35" s="140">
        <v>31.911984734844999</v>
      </c>
      <c r="I35" s="140">
        <v>3.625962775444</v>
      </c>
      <c r="J35" s="140">
        <v>1.084434252304</v>
      </c>
    </row>
    <row r="36" spans="1:10" s="14" customFormat="1" ht="11.45" customHeight="1" x14ac:dyDescent="0.2">
      <c r="A36" s="13"/>
      <c r="B36" s="102"/>
      <c r="C36" s="138">
        <v>2004</v>
      </c>
      <c r="D36" s="140">
        <v>1.7</v>
      </c>
      <c r="E36" s="140">
        <v>10.8</v>
      </c>
      <c r="F36" s="140">
        <v>43.2</v>
      </c>
      <c r="G36" s="140">
        <v>6.1546611462970002</v>
      </c>
      <c r="H36" s="140">
        <v>32.544983717853</v>
      </c>
      <c r="I36" s="140">
        <v>4.2894950483549996</v>
      </c>
      <c r="J36" s="140">
        <v>1.2471301560529999</v>
      </c>
    </row>
    <row r="37" spans="1:10" s="14" customFormat="1" ht="11.45" customHeight="1" x14ac:dyDescent="0.2">
      <c r="A37" s="13"/>
      <c r="B37" s="102"/>
      <c r="C37" s="138">
        <v>2005</v>
      </c>
      <c r="D37" s="140">
        <v>1.5</v>
      </c>
      <c r="E37" s="140">
        <v>9.9</v>
      </c>
      <c r="F37" s="140">
        <v>41.5</v>
      </c>
      <c r="G37" s="140">
        <v>7.4869209057920001</v>
      </c>
      <c r="H37" s="140">
        <v>34.073898401317997</v>
      </c>
      <c r="I37" s="140">
        <v>4.4794214191329997</v>
      </c>
      <c r="J37" s="140">
        <v>1.187557574762</v>
      </c>
    </row>
    <row r="38" spans="1:10" s="14" customFormat="1" ht="11.45" customHeight="1" x14ac:dyDescent="0.2">
      <c r="A38" s="13"/>
      <c r="B38" s="102"/>
      <c r="C38" s="138">
        <v>2006</v>
      </c>
      <c r="D38" s="140">
        <v>1</v>
      </c>
      <c r="E38" s="140">
        <v>8.5</v>
      </c>
      <c r="F38" s="140">
        <v>37.700000000000003</v>
      </c>
      <c r="G38" s="140">
        <v>12.604867618170999</v>
      </c>
      <c r="H38" s="140">
        <v>34.353440761487001</v>
      </c>
      <c r="I38" s="140">
        <v>4.7781319846920001</v>
      </c>
      <c r="J38" s="140">
        <v>0.99127742499100002</v>
      </c>
    </row>
    <row r="39" spans="1:10" s="14" customFormat="1" ht="11.45" customHeight="1" x14ac:dyDescent="0.2">
      <c r="A39" s="13"/>
      <c r="B39" s="102"/>
      <c r="C39" s="138">
        <v>2007</v>
      </c>
      <c r="D39" s="140">
        <v>1.5</v>
      </c>
      <c r="E39" s="140">
        <v>8.1</v>
      </c>
      <c r="F39" s="140">
        <v>34.6</v>
      </c>
      <c r="G39" s="140">
        <v>13.515344587495999</v>
      </c>
      <c r="H39" s="140">
        <v>34.319465478803998</v>
      </c>
      <c r="I39" s="140">
        <v>7.4</v>
      </c>
      <c r="J39" s="140">
        <v>0.7</v>
      </c>
    </row>
    <row r="40" spans="1:10" s="14" customFormat="1" ht="11.45" customHeight="1" x14ac:dyDescent="0.2">
      <c r="A40" s="13"/>
      <c r="B40" s="102"/>
      <c r="C40" s="138">
        <v>2008</v>
      </c>
      <c r="D40" s="140">
        <v>1.5</v>
      </c>
      <c r="E40" s="140">
        <v>4.4000000000000004</v>
      </c>
      <c r="F40" s="140">
        <v>34.200000000000003</v>
      </c>
      <c r="G40" s="140">
        <v>17.717321225239001</v>
      </c>
      <c r="H40" s="140">
        <v>33.708821960563</v>
      </c>
      <c r="I40" s="140">
        <v>7.5</v>
      </c>
      <c r="J40" s="140">
        <v>1</v>
      </c>
    </row>
    <row r="41" spans="1:10" s="14" customFormat="1" ht="11.45" customHeight="1" x14ac:dyDescent="0.2">
      <c r="A41" s="13"/>
      <c r="B41" s="102"/>
      <c r="C41" s="138">
        <v>2009</v>
      </c>
      <c r="D41" s="140">
        <v>1.6</v>
      </c>
      <c r="E41" s="140">
        <v>4.8</v>
      </c>
      <c r="F41" s="140">
        <v>32</v>
      </c>
      <c r="G41" s="140">
        <v>20.128250444527001</v>
      </c>
      <c r="H41" s="140">
        <v>29.98880163314</v>
      </c>
      <c r="I41" s="140">
        <v>7.3</v>
      </c>
      <c r="J41" s="140">
        <v>4.3</v>
      </c>
    </row>
    <row r="42" spans="1:10" s="14" customFormat="1" ht="11.45" customHeight="1" x14ac:dyDescent="0.2">
      <c r="A42" s="13"/>
      <c r="B42" s="102"/>
      <c r="C42" s="138">
        <v>2010</v>
      </c>
      <c r="D42" s="140">
        <v>1.4</v>
      </c>
      <c r="E42" s="140">
        <v>3.3</v>
      </c>
      <c r="F42" s="140">
        <v>33.799999999999997</v>
      </c>
      <c r="G42" s="140">
        <v>19.001728653343999</v>
      </c>
      <c r="H42" s="140">
        <v>28.639709021432001</v>
      </c>
      <c r="I42" s="140">
        <v>8.6967726740820002</v>
      </c>
      <c r="J42" s="140">
        <v>5.1017336729359997</v>
      </c>
    </row>
    <row r="43" spans="1:10" s="14" customFormat="1" ht="11.45" customHeight="1" x14ac:dyDescent="0.2">
      <c r="A43" s="13"/>
      <c r="B43" s="102"/>
      <c r="C43" s="138">
        <v>2011</v>
      </c>
      <c r="D43" s="140">
        <v>1.9</v>
      </c>
      <c r="E43" s="140">
        <v>3.1</v>
      </c>
      <c r="F43" s="140">
        <v>33</v>
      </c>
      <c r="G43" s="140">
        <v>20.016925107243999</v>
      </c>
      <c r="H43" s="140">
        <v>29.216313421911</v>
      </c>
      <c r="I43" s="140">
        <v>7.6325740989069999</v>
      </c>
      <c r="J43" s="140">
        <v>5.134747985972</v>
      </c>
    </row>
    <row r="44" spans="1:10" s="14" customFormat="1" ht="11.45" customHeight="1" x14ac:dyDescent="0.2">
      <c r="A44" s="13"/>
      <c r="B44" s="137"/>
      <c r="C44" s="138">
        <v>2012</v>
      </c>
      <c r="D44" s="140">
        <v>2.1</v>
      </c>
      <c r="E44" s="140">
        <v>2.7</v>
      </c>
      <c r="F44" s="140">
        <v>36</v>
      </c>
      <c r="G44" s="140">
        <v>19.309606988551</v>
      </c>
      <c r="H44" s="140">
        <v>26.889401971354001</v>
      </c>
      <c r="I44" s="140">
        <v>7.9761436703899999</v>
      </c>
      <c r="J44" s="140">
        <v>5.063702892457</v>
      </c>
    </row>
    <row r="45" spans="1:10" s="14" customFormat="1" ht="11.45" customHeight="1" x14ac:dyDescent="0.2">
      <c r="A45" s="13"/>
      <c r="B45" s="102"/>
      <c r="C45" s="138">
        <v>2013</v>
      </c>
      <c r="D45" s="140">
        <v>2</v>
      </c>
      <c r="E45" s="140">
        <v>2</v>
      </c>
      <c r="F45" s="140">
        <v>34.9</v>
      </c>
      <c r="G45" s="140">
        <v>21.061852231294999</v>
      </c>
      <c r="H45" s="140">
        <v>29.048660125297001</v>
      </c>
      <c r="I45" s="140">
        <v>10.469343080629001</v>
      </c>
      <c r="J45" s="140">
        <v>0.56138531552100002</v>
      </c>
    </row>
    <row r="46" spans="1:10" s="14" customFormat="1" ht="11.45" customHeight="1" x14ac:dyDescent="0.2">
      <c r="A46" s="13"/>
      <c r="B46" s="102"/>
      <c r="C46" s="138">
        <v>2014</v>
      </c>
      <c r="D46" s="140">
        <v>2.1</v>
      </c>
      <c r="E46" s="140">
        <v>1.6</v>
      </c>
      <c r="F46" s="140">
        <v>33.9</v>
      </c>
      <c r="G46" s="140">
        <v>21.602819112820999</v>
      </c>
      <c r="H46" s="140">
        <v>29.071206611331998</v>
      </c>
      <c r="I46" s="140">
        <v>11.246147086733</v>
      </c>
      <c r="J46" s="140">
        <v>0.41839445902599998</v>
      </c>
    </row>
    <row r="47" spans="1:10" s="14" customFormat="1" ht="11.45" customHeight="1" x14ac:dyDescent="0.2">
      <c r="A47" s="13"/>
      <c r="B47" s="102"/>
      <c r="C47" s="138">
        <v>2015</v>
      </c>
      <c r="D47" s="140">
        <v>2.8</v>
      </c>
      <c r="E47" s="140">
        <v>1.7</v>
      </c>
      <c r="F47" s="140">
        <v>34.299999999999997</v>
      </c>
      <c r="G47" s="140">
        <v>20.8</v>
      </c>
      <c r="H47" s="140">
        <v>29.5</v>
      </c>
      <c r="I47" s="140">
        <v>10.5</v>
      </c>
      <c r="J47" s="140">
        <v>0.3</v>
      </c>
    </row>
    <row r="48" spans="1:10" s="14" customFormat="1" ht="11.45" customHeight="1" x14ac:dyDescent="0.2">
      <c r="A48" s="13"/>
      <c r="B48" s="102"/>
      <c r="C48" s="138">
        <v>2016</v>
      </c>
      <c r="D48" s="140">
        <v>2.6</v>
      </c>
      <c r="E48" s="140">
        <v>1.7</v>
      </c>
      <c r="F48" s="140">
        <v>35.4</v>
      </c>
      <c r="G48" s="140">
        <v>19.7</v>
      </c>
      <c r="H48" s="140">
        <v>29.1</v>
      </c>
      <c r="I48" s="140">
        <v>11</v>
      </c>
      <c r="J48" s="140">
        <v>0.4</v>
      </c>
    </row>
    <row r="49" spans="1:10" s="14" customFormat="1" ht="11.45" customHeight="1" x14ac:dyDescent="0.2">
      <c r="A49" s="13"/>
      <c r="B49" s="102"/>
      <c r="C49" s="138">
        <v>2017</v>
      </c>
      <c r="D49" s="140">
        <v>2.9</v>
      </c>
      <c r="E49" s="140">
        <v>1.9</v>
      </c>
      <c r="F49" s="140">
        <v>34.4</v>
      </c>
      <c r="G49" s="140">
        <v>20.7</v>
      </c>
      <c r="H49" s="140">
        <v>28.9</v>
      </c>
      <c r="I49" s="140">
        <v>10.9</v>
      </c>
      <c r="J49" s="140">
        <v>0.4</v>
      </c>
    </row>
    <row r="50" spans="1:10" s="14" customFormat="1" ht="11.45" customHeight="1" x14ac:dyDescent="0.2">
      <c r="A50" s="13"/>
      <c r="B50" s="102"/>
      <c r="C50" s="138">
        <v>2018</v>
      </c>
      <c r="D50" s="140">
        <v>2.7</v>
      </c>
      <c r="E50" s="140">
        <v>2</v>
      </c>
      <c r="F50" s="140">
        <v>35.6</v>
      </c>
      <c r="G50" s="140">
        <v>19.678230832311002</v>
      </c>
      <c r="H50" s="140">
        <v>28.904610630204001</v>
      </c>
      <c r="I50" s="140">
        <v>10.667282310317001</v>
      </c>
      <c r="J50" s="140">
        <v>0.49411939121600001</v>
      </c>
    </row>
    <row r="51" spans="1:10" s="14" customFormat="1" ht="11.45" customHeight="1" x14ac:dyDescent="0.2">
      <c r="A51" s="13"/>
      <c r="B51" s="102"/>
      <c r="C51" s="138">
        <v>2019</v>
      </c>
      <c r="D51" s="140">
        <v>2.7</v>
      </c>
      <c r="E51" s="140">
        <v>1.7</v>
      </c>
      <c r="F51" s="140">
        <v>36.4</v>
      </c>
      <c r="G51" s="140">
        <v>18.785768775640001</v>
      </c>
      <c r="H51" s="140">
        <v>30.013124572104001</v>
      </c>
      <c r="I51" s="140">
        <v>9.8502231373139999</v>
      </c>
      <c r="J51" s="140">
        <v>0.48212830850100002</v>
      </c>
    </row>
    <row r="52" spans="1:10" s="14" customFormat="1" ht="11.45" customHeight="1" x14ac:dyDescent="0.2">
      <c r="A52" s="13"/>
      <c r="B52" s="102"/>
      <c r="C52" s="138">
        <v>2020</v>
      </c>
      <c r="D52" s="140">
        <v>2.8</v>
      </c>
      <c r="E52" s="140">
        <v>1.7</v>
      </c>
      <c r="F52" s="140">
        <v>37.799999999999997</v>
      </c>
      <c r="G52" s="140">
        <v>19.402525511732001</v>
      </c>
      <c r="H52" s="140">
        <v>28.828959692664</v>
      </c>
      <c r="I52" s="140">
        <v>9.2155409808519995</v>
      </c>
      <c r="J52" s="140">
        <v>0.322318556054</v>
      </c>
    </row>
    <row r="53" spans="1:10" s="14" customFormat="1" ht="11.45" customHeight="1" x14ac:dyDescent="0.2">
      <c r="A53" s="13"/>
      <c r="B53" s="102"/>
      <c r="C53" s="138">
        <v>2021</v>
      </c>
      <c r="D53" s="140">
        <v>2.8</v>
      </c>
      <c r="E53" s="140">
        <v>1.6</v>
      </c>
      <c r="F53" s="140">
        <v>37</v>
      </c>
      <c r="G53" s="140">
        <v>19.560480552442002</v>
      </c>
      <c r="H53" s="140">
        <v>29.092531625304002</v>
      </c>
      <c r="I53" s="140">
        <v>9.2938691894600005</v>
      </c>
      <c r="J53" s="140">
        <v>0.70506660086600004</v>
      </c>
    </row>
    <row r="54" spans="1:10" s="14" customFormat="1" ht="11.45" customHeight="1" x14ac:dyDescent="0.2">
      <c r="A54" s="13"/>
      <c r="B54" s="102"/>
      <c r="C54" s="143">
        <v>2022</v>
      </c>
      <c r="D54" s="36">
        <f>'19.6'!C46</f>
        <v>3.4748888232098549</v>
      </c>
      <c r="E54" s="36">
        <f>'19.6'!D46</f>
        <v>1.9033183151567681</v>
      </c>
      <c r="F54" s="36">
        <f>'19.6'!E46</f>
        <v>33.982817420226269</v>
      </c>
      <c r="G54" s="36">
        <f>'19.6'!F46</f>
        <v>21.186579755704042</v>
      </c>
      <c r="H54" s="36">
        <f>'19.6'!G46</f>
        <v>26.625889859693704</v>
      </c>
      <c r="I54" s="36">
        <f>'19.6'!H46</f>
        <v>9.8408356605389837</v>
      </c>
      <c r="J54" s="36">
        <f>'19.6'!I46</f>
        <v>2.9856701654703852</v>
      </c>
    </row>
    <row r="55" spans="1:10" s="14" customFormat="1" ht="11.45" customHeight="1" x14ac:dyDescent="0.2">
      <c r="A55" s="13"/>
      <c r="B55" s="102"/>
      <c r="C55" s="141"/>
      <c r="D55" s="102"/>
      <c r="E55" s="102"/>
      <c r="F55" s="102"/>
      <c r="G55" s="102"/>
      <c r="H55" s="102"/>
      <c r="I55" s="102"/>
      <c r="J55" s="102"/>
    </row>
    <row r="56" spans="1:10" s="14" customFormat="1" ht="11.45" customHeight="1" x14ac:dyDescent="0.2">
      <c r="A56" s="13"/>
      <c r="B56" s="102"/>
      <c r="C56" s="141"/>
      <c r="D56" s="41"/>
      <c r="E56" s="41"/>
      <c r="F56" s="102"/>
      <c r="G56" s="102"/>
      <c r="H56" s="102"/>
      <c r="I56" s="102"/>
      <c r="J56" s="102"/>
    </row>
    <row r="57" spans="1:10" s="14" customFormat="1" ht="11.45" customHeight="1" x14ac:dyDescent="0.2">
      <c r="A57" s="13"/>
      <c r="B57" s="102"/>
      <c r="C57" s="102"/>
      <c r="D57" s="102"/>
      <c r="E57" s="102"/>
      <c r="F57" s="102"/>
      <c r="G57" s="102"/>
      <c r="H57" s="102"/>
      <c r="I57" s="102"/>
      <c r="J57" s="102"/>
    </row>
    <row r="58" spans="1:10" s="14" customFormat="1" ht="11.45" customHeight="1" x14ac:dyDescent="0.2">
      <c r="A58" s="13"/>
      <c r="B58" s="102"/>
      <c r="C58" s="102"/>
      <c r="D58" s="102"/>
      <c r="E58" s="102"/>
      <c r="F58" s="102"/>
      <c r="G58" s="102"/>
      <c r="H58" s="102"/>
      <c r="I58" s="102"/>
      <c r="J58" s="102"/>
    </row>
    <row r="59" spans="1:10" s="14" customFormat="1" ht="11.45" customHeight="1" x14ac:dyDescent="0.2">
      <c r="A59" s="13"/>
      <c r="B59" s="102"/>
      <c r="C59" s="102"/>
      <c r="D59" s="102"/>
      <c r="E59" s="102"/>
      <c r="F59" s="102"/>
      <c r="G59" s="102"/>
      <c r="H59" s="102"/>
      <c r="I59" s="102"/>
      <c r="J59" s="102"/>
    </row>
    <row r="60" spans="1:10" s="14" customFormat="1" ht="11.45" customHeight="1" x14ac:dyDescent="0.2">
      <c r="A60" s="13"/>
      <c r="B60" s="102"/>
      <c r="C60" s="102"/>
      <c r="D60" s="102"/>
      <c r="E60" s="102"/>
      <c r="F60" s="102"/>
      <c r="G60" s="102"/>
      <c r="H60" s="102"/>
      <c r="I60" s="102"/>
      <c r="J60" s="102"/>
    </row>
    <row r="61" spans="1:10" s="14" customFormat="1" ht="11.45" customHeight="1" x14ac:dyDescent="0.2">
      <c r="A61" s="13"/>
      <c r="B61" s="102"/>
      <c r="C61" s="102"/>
      <c r="D61" s="102"/>
      <c r="E61" s="102"/>
      <c r="F61" s="102"/>
      <c r="G61" s="102"/>
      <c r="H61" s="102"/>
      <c r="I61" s="102"/>
      <c r="J61" s="102"/>
    </row>
    <row r="62" spans="1:10" s="14" customFormat="1" ht="11.45" customHeight="1" x14ac:dyDescent="0.2">
      <c r="A62" s="13"/>
      <c r="B62" s="102"/>
      <c r="C62" s="102"/>
      <c r="D62" s="102"/>
      <c r="E62" s="102"/>
      <c r="F62" s="102"/>
      <c r="G62" s="102"/>
      <c r="H62" s="102"/>
      <c r="I62" s="102"/>
      <c r="J62" s="102"/>
    </row>
    <row r="63" spans="1:10" s="14" customFormat="1" ht="11.45" customHeight="1" x14ac:dyDescent="0.2">
      <c r="A63" s="13"/>
      <c r="B63" s="102"/>
      <c r="C63" s="102"/>
      <c r="D63" s="102"/>
      <c r="E63" s="102"/>
      <c r="F63" s="102"/>
      <c r="G63" s="102"/>
      <c r="H63" s="102"/>
      <c r="I63" s="102"/>
      <c r="J63" s="102"/>
    </row>
    <row r="64" spans="1:10" s="14" customFormat="1" ht="11.45" customHeight="1" x14ac:dyDescent="0.2">
      <c r="A64" s="13"/>
      <c r="B64" s="102"/>
      <c r="C64" s="102"/>
      <c r="D64" s="102"/>
      <c r="E64" s="102"/>
      <c r="F64" s="102"/>
      <c r="G64" s="102"/>
      <c r="H64" s="102"/>
      <c r="I64" s="102"/>
      <c r="J64" s="102"/>
    </row>
    <row r="65" spans="1:10" s="14" customFormat="1" ht="11.45" customHeight="1" x14ac:dyDescent="0.2">
      <c r="A65" s="13"/>
      <c r="B65" s="102"/>
      <c r="C65" s="102"/>
      <c r="D65" s="102"/>
      <c r="E65" s="102"/>
      <c r="F65" s="102"/>
      <c r="G65" s="102"/>
      <c r="H65" s="102"/>
      <c r="I65" s="102"/>
      <c r="J65" s="102"/>
    </row>
    <row r="66" spans="1:10" s="14" customFormat="1" ht="11.45" customHeight="1" x14ac:dyDescent="0.2">
      <c r="A66" s="13"/>
      <c r="B66" s="102"/>
      <c r="C66" s="102"/>
      <c r="D66" s="102"/>
      <c r="E66" s="102"/>
      <c r="F66" s="102"/>
      <c r="G66" s="102"/>
      <c r="H66" s="102"/>
      <c r="I66" s="102"/>
      <c r="J66" s="102"/>
    </row>
    <row r="67" spans="1:10" s="14" customFormat="1" ht="11.45" customHeight="1" x14ac:dyDescent="0.2">
      <c r="A67" s="13"/>
      <c r="B67" s="102"/>
      <c r="C67" s="102"/>
      <c r="D67" s="102"/>
      <c r="E67" s="102"/>
      <c r="F67" s="102"/>
      <c r="G67" s="102"/>
      <c r="H67" s="102"/>
      <c r="I67" s="102"/>
      <c r="J67" s="102"/>
    </row>
    <row r="68" spans="1:10" s="14" customFormat="1" ht="11.45" customHeight="1" x14ac:dyDescent="0.2">
      <c r="A68" s="13"/>
      <c r="B68" s="102"/>
      <c r="C68" s="102"/>
      <c r="D68" s="102"/>
      <c r="E68" s="102"/>
      <c r="F68" s="102"/>
      <c r="G68" s="102"/>
      <c r="H68" s="102"/>
      <c r="I68" s="102"/>
      <c r="J68" s="102"/>
    </row>
    <row r="69" spans="1:10" s="14" customFormat="1" ht="11.45" customHeight="1" x14ac:dyDescent="0.2">
      <c r="A69" s="13"/>
      <c r="B69" s="102"/>
      <c r="C69" s="102"/>
      <c r="D69" s="102"/>
      <c r="E69" s="102"/>
      <c r="F69" s="102"/>
      <c r="G69" s="102"/>
      <c r="H69" s="102"/>
      <c r="I69" s="102"/>
      <c r="J69" s="102"/>
    </row>
    <row r="70" spans="1:10" s="14" customFormat="1" ht="11.45" customHeight="1" x14ac:dyDescent="0.2">
      <c r="A70" s="13"/>
      <c r="B70" s="102"/>
      <c r="C70" s="102"/>
      <c r="D70" s="102"/>
      <c r="E70" s="102"/>
      <c r="F70" s="102"/>
      <c r="G70" s="102"/>
      <c r="H70" s="102"/>
      <c r="I70" s="102"/>
      <c r="J70" s="102"/>
    </row>
    <row r="71" spans="1:10" s="14" customFormat="1" ht="11.45" customHeight="1" x14ac:dyDescent="0.2">
      <c r="A71" s="13"/>
      <c r="B71" s="102"/>
      <c r="C71" s="102"/>
      <c r="D71" s="102"/>
      <c r="E71" s="102"/>
      <c r="F71" s="102"/>
      <c r="G71" s="102"/>
      <c r="H71" s="102"/>
      <c r="I71" s="102"/>
      <c r="J71" s="102"/>
    </row>
    <row r="72" spans="1:10" s="14" customFormat="1" ht="11.45" customHeight="1" x14ac:dyDescent="0.2">
      <c r="A72" s="13"/>
      <c r="B72" s="102"/>
      <c r="C72" s="102"/>
      <c r="D72" s="102"/>
      <c r="E72" s="102"/>
      <c r="F72" s="102"/>
      <c r="G72" s="102"/>
      <c r="H72" s="102"/>
      <c r="I72" s="102"/>
      <c r="J72" s="102"/>
    </row>
    <row r="73" spans="1:10" s="14" customFormat="1" ht="11.45" customHeight="1" x14ac:dyDescent="0.2">
      <c r="A73" s="13"/>
      <c r="B73" s="102"/>
      <c r="C73" s="102"/>
      <c r="D73" s="102"/>
      <c r="E73" s="102"/>
      <c r="F73" s="102"/>
      <c r="G73" s="102"/>
      <c r="H73" s="102"/>
      <c r="I73" s="102"/>
      <c r="J73" s="102"/>
    </row>
    <row r="74" spans="1:10" s="14" customFormat="1" ht="11.45" customHeight="1" x14ac:dyDescent="0.2">
      <c r="A74" s="13"/>
      <c r="B74" s="102"/>
      <c r="C74" s="102"/>
      <c r="D74" s="102"/>
      <c r="E74" s="102"/>
      <c r="F74" s="102"/>
      <c r="G74" s="102"/>
      <c r="H74" s="102"/>
      <c r="I74" s="102"/>
      <c r="J74" s="102"/>
    </row>
    <row r="75" spans="1:10" s="14" customFormat="1" ht="11.45" customHeight="1" x14ac:dyDescent="0.2">
      <c r="A75" s="13"/>
      <c r="B75" s="102"/>
      <c r="C75" s="102"/>
      <c r="D75" s="102"/>
      <c r="E75" s="102"/>
      <c r="F75" s="102"/>
      <c r="G75" s="102"/>
      <c r="H75" s="102"/>
      <c r="I75" s="102"/>
      <c r="J75" s="102"/>
    </row>
    <row r="76" spans="1:10" s="14" customFormat="1" ht="11.45" customHeight="1" x14ac:dyDescent="0.2">
      <c r="A76" s="13"/>
      <c r="B76" s="102"/>
      <c r="C76" s="102"/>
      <c r="D76" s="102"/>
      <c r="E76" s="102"/>
      <c r="F76" s="102"/>
      <c r="G76" s="102"/>
      <c r="H76" s="102"/>
      <c r="I76" s="102"/>
      <c r="J76" s="102"/>
    </row>
    <row r="77" spans="1:10" s="14" customFormat="1" ht="11.45" customHeight="1" x14ac:dyDescent="0.2">
      <c r="A77" s="13"/>
      <c r="B77" s="102"/>
      <c r="C77" s="102"/>
      <c r="D77" s="102"/>
      <c r="E77" s="102"/>
      <c r="F77" s="102"/>
      <c r="G77" s="102"/>
      <c r="H77" s="102"/>
      <c r="I77" s="102"/>
      <c r="J77" s="102"/>
    </row>
    <row r="78" spans="1:10" s="14" customFormat="1" ht="11.45" customHeight="1" x14ac:dyDescent="0.2">
      <c r="A78" s="13"/>
      <c r="B78" s="102"/>
      <c r="C78" s="102"/>
      <c r="D78" s="102"/>
      <c r="E78" s="102"/>
      <c r="F78" s="102"/>
      <c r="G78" s="102"/>
      <c r="H78" s="102"/>
      <c r="I78" s="102"/>
      <c r="J78" s="102"/>
    </row>
    <row r="79" spans="1:10" s="14" customFormat="1" ht="11.45" customHeight="1" x14ac:dyDescent="0.2">
      <c r="A79" s="13"/>
      <c r="B79" s="102"/>
      <c r="C79" s="102"/>
      <c r="D79" s="102"/>
      <c r="E79" s="102"/>
      <c r="F79" s="102"/>
      <c r="G79" s="102"/>
      <c r="H79" s="102"/>
      <c r="I79" s="102"/>
      <c r="J79" s="102"/>
    </row>
    <row r="80" spans="1:10" s="14" customFormat="1" ht="11.45" customHeight="1" x14ac:dyDescent="0.2">
      <c r="A80" s="13"/>
      <c r="B80" s="102"/>
      <c r="C80" s="102"/>
      <c r="D80" s="102"/>
      <c r="E80" s="102"/>
      <c r="F80" s="102"/>
      <c r="G80" s="102"/>
      <c r="H80" s="102"/>
      <c r="I80" s="102"/>
      <c r="J80" s="102"/>
    </row>
    <row r="81" spans="1:10" s="14" customFormat="1" ht="11.45" customHeight="1" x14ac:dyDescent="0.2">
      <c r="A81" s="13"/>
      <c r="B81" s="102"/>
      <c r="C81" s="102"/>
      <c r="D81" s="102"/>
      <c r="E81" s="102"/>
      <c r="F81" s="102"/>
      <c r="G81" s="102"/>
      <c r="H81" s="102"/>
      <c r="I81" s="102"/>
      <c r="J81" s="102"/>
    </row>
    <row r="82" spans="1:10" s="14" customFormat="1" ht="11.45" customHeight="1" x14ac:dyDescent="0.2">
      <c r="A82" s="13"/>
      <c r="B82" s="102"/>
      <c r="C82" s="102"/>
      <c r="D82" s="102"/>
      <c r="E82" s="102"/>
      <c r="F82" s="102"/>
      <c r="G82" s="102"/>
      <c r="H82" s="102"/>
      <c r="I82" s="102"/>
      <c r="J82" s="102"/>
    </row>
    <row r="83" spans="1:10" s="14" customFormat="1" ht="11.45" customHeight="1" x14ac:dyDescent="0.2">
      <c r="A83" s="13"/>
      <c r="B83" s="102"/>
      <c r="C83" s="102"/>
      <c r="D83" s="102"/>
      <c r="E83" s="102"/>
      <c r="F83" s="102"/>
      <c r="G83" s="102"/>
      <c r="H83" s="102"/>
      <c r="I83" s="102"/>
      <c r="J83" s="102"/>
    </row>
    <row r="84" spans="1:10" s="14" customFormat="1" ht="11.45" customHeight="1" x14ac:dyDescent="0.2">
      <c r="A84" s="13"/>
      <c r="B84" s="102"/>
      <c r="C84" s="102"/>
      <c r="D84" s="102"/>
      <c r="E84" s="102"/>
      <c r="F84" s="102"/>
      <c r="G84" s="102"/>
      <c r="H84" s="102"/>
      <c r="I84" s="102"/>
      <c r="J84" s="102"/>
    </row>
    <row r="85" spans="1:10" s="14" customFormat="1" ht="11.45" customHeight="1" x14ac:dyDescent="0.2">
      <c r="A85" s="13"/>
      <c r="B85" s="102"/>
      <c r="C85" s="102"/>
      <c r="D85" s="102"/>
      <c r="E85" s="102"/>
      <c r="F85" s="102"/>
      <c r="G85" s="102"/>
      <c r="H85" s="102"/>
      <c r="I85" s="102"/>
      <c r="J85" s="102"/>
    </row>
    <row r="86" spans="1:10" s="14" customFormat="1" ht="11.45" customHeight="1" x14ac:dyDescent="0.2">
      <c r="A86" s="13"/>
      <c r="B86" s="102"/>
      <c r="C86" s="102"/>
      <c r="D86" s="102"/>
      <c r="E86" s="102"/>
      <c r="F86" s="102"/>
      <c r="G86" s="102"/>
      <c r="H86" s="102"/>
      <c r="I86" s="102"/>
      <c r="J86" s="102"/>
    </row>
    <row r="87" spans="1:10" s="14" customFormat="1" ht="11.45" customHeight="1" x14ac:dyDescent="0.2">
      <c r="A87" s="13"/>
      <c r="B87" s="102"/>
      <c r="C87" s="102"/>
      <c r="D87" s="102"/>
      <c r="E87" s="102"/>
      <c r="F87" s="102"/>
      <c r="G87" s="102"/>
      <c r="H87" s="102"/>
      <c r="I87" s="102"/>
      <c r="J87" s="102"/>
    </row>
    <row r="88" spans="1:10" s="14" customFormat="1" ht="11.45" customHeight="1" x14ac:dyDescent="0.2">
      <c r="A88" s="13"/>
      <c r="B88" s="102"/>
      <c r="C88" s="102"/>
      <c r="D88" s="102"/>
      <c r="E88" s="102"/>
      <c r="F88" s="102"/>
      <c r="G88" s="102"/>
      <c r="H88" s="102"/>
      <c r="I88" s="102"/>
      <c r="J88" s="102"/>
    </row>
    <row r="89" spans="1:10" s="14" customFormat="1" ht="11.45" customHeight="1" x14ac:dyDescent="0.2">
      <c r="A89" s="13"/>
      <c r="B89" s="102"/>
      <c r="C89" s="102"/>
      <c r="D89" s="102"/>
      <c r="E89" s="102"/>
      <c r="F89" s="102"/>
      <c r="G89" s="102"/>
      <c r="H89" s="102"/>
      <c r="I89" s="102"/>
      <c r="J89" s="102"/>
    </row>
    <row r="90" spans="1:10" s="14" customFormat="1" ht="11.45" customHeight="1" x14ac:dyDescent="0.2">
      <c r="A90" s="13"/>
      <c r="B90" s="102"/>
      <c r="C90" s="102"/>
      <c r="D90" s="102"/>
      <c r="E90" s="102"/>
      <c r="F90" s="102"/>
      <c r="G90" s="102"/>
      <c r="H90" s="102"/>
      <c r="I90" s="102"/>
      <c r="J90" s="102"/>
    </row>
    <row r="91" spans="1:10" s="14" customFormat="1" ht="11.45" customHeight="1" x14ac:dyDescent="0.2">
      <c r="A91" s="13"/>
      <c r="B91" s="102"/>
      <c r="C91" s="102"/>
      <c r="D91" s="102"/>
      <c r="E91" s="102"/>
      <c r="F91" s="102"/>
      <c r="G91" s="102"/>
      <c r="H91" s="102"/>
      <c r="I91" s="102"/>
      <c r="J91" s="102"/>
    </row>
    <row r="92" spans="1:10" s="14" customFormat="1" ht="11.45" customHeight="1" x14ac:dyDescent="0.2">
      <c r="A92" s="13"/>
      <c r="B92" s="102"/>
      <c r="C92" s="102"/>
      <c r="D92" s="102"/>
      <c r="E92" s="102"/>
      <c r="F92" s="102"/>
      <c r="G92" s="102"/>
      <c r="H92" s="102"/>
      <c r="I92" s="102"/>
      <c r="J92" s="102"/>
    </row>
    <row r="93" spans="1:10" s="14" customFormat="1" ht="11.45" customHeight="1" x14ac:dyDescent="0.2">
      <c r="A93" s="13"/>
      <c r="B93" s="102"/>
      <c r="C93" s="102"/>
      <c r="D93" s="102"/>
      <c r="E93" s="102"/>
      <c r="F93" s="102"/>
      <c r="G93" s="102"/>
      <c r="H93" s="102"/>
      <c r="I93" s="102"/>
      <c r="J93" s="102"/>
    </row>
    <row r="94" spans="1:10" s="14" customFormat="1" ht="11.45" customHeight="1" x14ac:dyDescent="0.2">
      <c r="A94" s="13"/>
      <c r="B94" s="102"/>
      <c r="C94" s="102"/>
      <c r="D94" s="102"/>
      <c r="E94" s="102"/>
      <c r="F94" s="102"/>
      <c r="G94" s="102"/>
      <c r="H94" s="102"/>
      <c r="I94" s="102"/>
      <c r="J94" s="102"/>
    </row>
    <row r="95" spans="1:10" s="14" customFormat="1" ht="11.45" customHeight="1" x14ac:dyDescent="0.2">
      <c r="A95" s="13"/>
      <c r="B95" s="102"/>
      <c r="C95" s="102"/>
      <c r="D95" s="102"/>
      <c r="E95" s="102"/>
      <c r="F95" s="102"/>
      <c r="G95" s="102"/>
      <c r="H95" s="102"/>
      <c r="I95" s="102"/>
      <c r="J95" s="102"/>
    </row>
    <row r="96" spans="1:10" s="14" customFormat="1" ht="11.45" customHeight="1" x14ac:dyDescent="0.2">
      <c r="A96" s="13"/>
      <c r="B96" s="102"/>
      <c r="C96" s="102"/>
      <c r="D96" s="102"/>
      <c r="E96" s="102"/>
      <c r="F96" s="102"/>
      <c r="G96" s="102"/>
      <c r="H96" s="102"/>
      <c r="I96" s="102"/>
      <c r="J96" s="102"/>
    </row>
    <row r="97" spans="1:10" s="14" customFormat="1" ht="11.45" customHeight="1" x14ac:dyDescent="0.2">
      <c r="A97" s="13"/>
      <c r="B97" s="102"/>
      <c r="C97" s="102"/>
      <c r="D97" s="102"/>
      <c r="E97" s="102"/>
      <c r="F97" s="102"/>
      <c r="G97" s="102"/>
      <c r="H97" s="102"/>
      <c r="I97" s="102"/>
      <c r="J97" s="102"/>
    </row>
    <row r="98" spans="1:10" s="14" customFormat="1" ht="11.45" customHeight="1" x14ac:dyDescent="0.2">
      <c r="A98" s="13"/>
      <c r="B98" s="102"/>
      <c r="C98" s="102"/>
      <c r="D98" s="102"/>
      <c r="E98" s="102"/>
      <c r="F98" s="102"/>
      <c r="G98" s="102"/>
      <c r="H98" s="102"/>
      <c r="I98" s="102"/>
      <c r="J98" s="102"/>
    </row>
    <row r="99" spans="1:10" s="14" customFormat="1" ht="11.45" customHeight="1" x14ac:dyDescent="0.2">
      <c r="A99" s="13"/>
      <c r="B99" s="102"/>
      <c r="C99" s="102"/>
      <c r="D99" s="102"/>
      <c r="E99" s="102"/>
      <c r="F99" s="102"/>
      <c r="G99" s="102"/>
      <c r="H99" s="102"/>
      <c r="I99" s="102"/>
      <c r="J99" s="102"/>
    </row>
    <row r="100" spans="1:10" s="14" customFormat="1" ht="11.45" customHeight="1" x14ac:dyDescent="0.2">
      <c r="A100" s="13"/>
      <c r="B100" s="102"/>
      <c r="C100" s="102"/>
      <c r="D100" s="102"/>
      <c r="E100" s="102"/>
      <c r="F100" s="102"/>
      <c r="G100" s="102"/>
      <c r="H100" s="102"/>
      <c r="I100" s="102"/>
      <c r="J100" s="102"/>
    </row>
    <row r="101" spans="1:10" s="14" customFormat="1" ht="11.45" customHeight="1" x14ac:dyDescent="0.2">
      <c r="A101" s="13"/>
      <c r="B101" s="102"/>
      <c r="C101" s="102"/>
      <c r="D101" s="102"/>
      <c r="E101" s="102"/>
      <c r="F101" s="102"/>
      <c r="G101" s="102"/>
      <c r="H101" s="102"/>
      <c r="I101" s="102"/>
      <c r="J101" s="102"/>
    </row>
    <row r="102" spans="1:10" s="14" customFormat="1" ht="11.45" customHeight="1" x14ac:dyDescent="0.2">
      <c r="A102" s="13"/>
      <c r="B102" s="102"/>
      <c r="C102" s="102"/>
      <c r="D102" s="102"/>
      <c r="E102" s="102"/>
      <c r="F102" s="102"/>
      <c r="G102" s="102"/>
      <c r="H102" s="102"/>
      <c r="I102" s="102"/>
      <c r="J102" s="102"/>
    </row>
    <row r="103" spans="1:10" s="14" customFormat="1" ht="11.45" customHeight="1" x14ac:dyDescent="0.2">
      <c r="A103" s="13"/>
      <c r="B103" s="102"/>
      <c r="C103" s="102"/>
      <c r="D103" s="102"/>
      <c r="E103" s="102"/>
      <c r="F103" s="102"/>
      <c r="G103" s="102"/>
      <c r="H103" s="102"/>
      <c r="I103" s="102"/>
      <c r="J103" s="102"/>
    </row>
    <row r="104" spans="1:10" s="14" customFormat="1" ht="11.45" customHeight="1" x14ac:dyDescent="0.2">
      <c r="A104" s="13"/>
      <c r="B104" s="102"/>
      <c r="C104" s="102"/>
      <c r="D104" s="102"/>
      <c r="E104" s="102"/>
      <c r="F104" s="102"/>
      <c r="G104" s="102"/>
      <c r="H104" s="102"/>
      <c r="I104" s="102"/>
      <c r="J104" s="102"/>
    </row>
    <row r="105" spans="1:10" s="14" customFormat="1" ht="11.45" customHeight="1" x14ac:dyDescent="0.2">
      <c r="A105" s="13"/>
      <c r="B105" s="102"/>
      <c r="C105" s="102"/>
      <c r="D105" s="102"/>
      <c r="E105" s="102"/>
      <c r="F105" s="102"/>
      <c r="G105" s="102"/>
      <c r="H105" s="102"/>
      <c r="I105" s="102"/>
      <c r="J105" s="102"/>
    </row>
    <row r="106" spans="1:10" s="14" customFormat="1" ht="11.45" customHeight="1" x14ac:dyDescent="0.2">
      <c r="A106" s="13"/>
      <c r="B106" s="102"/>
      <c r="C106" s="102"/>
      <c r="D106" s="102"/>
      <c r="E106" s="102"/>
      <c r="F106" s="102"/>
      <c r="G106" s="102"/>
      <c r="H106" s="102"/>
      <c r="I106" s="102"/>
      <c r="J106" s="102"/>
    </row>
    <row r="107" spans="1:10" s="14" customFormat="1" ht="11.45" customHeight="1" x14ac:dyDescent="0.2">
      <c r="A107" s="13"/>
      <c r="B107" s="102"/>
      <c r="C107" s="102"/>
      <c r="D107" s="102"/>
      <c r="E107" s="102"/>
      <c r="F107" s="102"/>
      <c r="G107" s="102"/>
      <c r="H107" s="102"/>
      <c r="I107" s="102"/>
      <c r="J107" s="102"/>
    </row>
    <row r="108" spans="1:10" s="14" customFormat="1" ht="11.45" customHeight="1" x14ac:dyDescent="0.2">
      <c r="A108" s="13"/>
      <c r="B108" s="102"/>
      <c r="C108" s="102"/>
      <c r="D108" s="102"/>
      <c r="E108" s="102"/>
      <c r="F108" s="102"/>
      <c r="G108" s="102"/>
      <c r="H108" s="102"/>
      <c r="I108" s="102"/>
      <c r="J108" s="102"/>
    </row>
    <row r="109" spans="1:10" s="14" customFormat="1" ht="11.45" customHeight="1" x14ac:dyDescent="0.2">
      <c r="A109" s="13"/>
      <c r="B109" s="102"/>
      <c r="C109" s="102"/>
      <c r="D109" s="102"/>
      <c r="E109" s="102"/>
      <c r="F109" s="102"/>
      <c r="G109" s="102"/>
      <c r="H109" s="102"/>
      <c r="I109" s="102"/>
      <c r="J109" s="102"/>
    </row>
    <row r="110" spans="1:10" s="14" customFormat="1" ht="11.45" customHeight="1" x14ac:dyDescent="0.2">
      <c r="A110" s="13"/>
      <c r="B110" s="102"/>
      <c r="C110" s="102"/>
      <c r="D110" s="102"/>
      <c r="E110" s="102"/>
      <c r="F110" s="102"/>
      <c r="G110" s="102"/>
      <c r="H110" s="102"/>
      <c r="I110" s="102"/>
      <c r="J110" s="102"/>
    </row>
    <row r="111" spans="1:10" s="14" customFormat="1" ht="11.45" customHeight="1" x14ac:dyDescent="0.2">
      <c r="A111" s="13"/>
      <c r="B111" s="102"/>
      <c r="C111" s="102"/>
      <c r="D111" s="102"/>
      <c r="E111" s="102"/>
      <c r="F111" s="102"/>
      <c r="G111" s="102"/>
      <c r="H111" s="102"/>
      <c r="I111" s="102"/>
      <c r="J111" s="102"/>
    </row>
    <row r="112" spans="1:10" s="14" customFormat="1" ht="11.45" customHeight="1" x14ac:dyDescent="0.2">
      <c r="A112" s="13"/>
      <c r="B112" s="102"/>
      <c r="C112" s="102"/>
      <c r="D112" s="102"/>
      <c r="E112" s="102"/>
      <c r="F112" s="102"/>
      <c r="G112" s="102"/>
      <c r="H112" s="102"/>
      <c r="I112" s="102"/>
      <c r="J112" s="102"/>
    </row>
    <row r="113" spans="1:10" s="14" customFormat="1" ht="11.45" customHeight="1" x14ac:dyDescent="0.2">
      <c r="A113" s="13"/>
      <c r="B113" s="102"/>
      <c r="C113" s="102"/>
      <c r="D113" s="102"/>
      <c r="E113" s="102"/>
      <c r="F113" s="102"/>
      <c r="G113" s="102"/>
      <c r="H113" s="102"/>
      <c r="I113" s="102"/>
      <c r="J113" s="102"/>
    </row>
    <row r="114" spans="1:10" s="14" customFormat="1" ht="11.45" customHeight="1" x14ac:dyDescent="0.2">
      <c r="A114" s="13"/>
      <c r="B114" s="102"/>
      <c r="C114" s="102"/>
      <c r="D114" s="102"/>
      <c r="E114" s="102"/>
      <c r="F114" s="102"/>
      <c r="G114" s="102"/>
      <c r="H114" s="102"/>
      <c r="I114" s="102"/>
      <c r="J114" s="102"/>
    </row>
    <row r="115" spans="1:10" s="14" customFormat="1" ht="11.45" customHeight="1" x14ac:dyDescent="0.2">
      <c r="A115" s="13"/>
      <c r="B115" s="102"/>
      <c r="C115" s="102"/>
      <c r="D115" s="102"/>
      <c r="E115" s="102"/>
      <c r="F115" s="102"/>
      <c r="G115" s="102"/>
      <c r="H115" s="102"/>
      <c r="I115" s="102"/>
      <c r="J115" s="102"/>
    </row>
    <row r="116" spans="1:10" s="14" customFormat="1" ht="11.45" customHeight="1" x14ac:dyDescent="0.2">
      <c r="A116" s="13"/>
      <c r="B116" s="102"/>
      <c r="C116" s="102"/>
      <c r="D116" s="102"/>
      <c r="E116" s="102"/>
      <c r="F116" s="102"/>
      <c r="G116" s="102"/>
      <c r="H116" s="102"/>
      <c r="I116" s="102"/>
      <c r="J116" s="102"/>
    </row>
    <row r="117" spans="1:10" s="14" customFormat="1" ht="11.45" customHeight="1" x14ac:dyDescent="0.2">
      <c r="A117" s="13"/>
      <c r="B117" s="102"/>
      <c r="C117" s="102"/>
      <c r="D117" s="102"/>
      <c r="E117" s="102"/>
      <c r="F117" s="102"/>
      <c r="G117" s="102"/>
      <c r="H117" s="102"/>
      <c r="I117" s="102"/>
      <c r="J117" s="102"/>
    </row>
    <row r="118" spans="1:10" s="14" customFormat="1" ht="11.45" customHeight="1" x14ac:dyDescent="0.2">
      <c r="A118" s="13"/>
      <c r="B118" s="102"/>
      <c r="C118" s="102"/>
      <c r="D118" s="102"/>
      <c r="E118" s="102"/>
      <c r="F118" s="102"/>
      <c r="G118" s="102"/>
      <c r="H118" s="102"/>
      <c r="I118" s="102"/>
      <c r="J118" s="102"/>
    </row>
    <row r="119" spans="1:10" s="14" customFormat="1" ht="11.45" customHeight="1" x14ac:dyDescent="0.2">
      <c r="A119" s="13"/>
      <c r="B119" s="102"/>
      <c r="C119" s="102"/>
      <c r="D119" s="102"/>
      <c r="E119" s="102"/>
      <c r="F119" s="102"/>
      <c r="G119" s="102"/>
      <c r="H119" s="102"/>
      <c r="I119" s="102"/>
      <c r="J119" s="102"/>
    </row>
    <row r="120" spans="1:10" s="14" customFormat="1" ht="11.45" customHeight="1" x14ac:dyDescent="0.2">
      <c r="A120" s="13"/>
      <c r="B120" s="102"/>
      <c r="C120" s="102"/>
      <c r="D120" s="102"/>
      <c r="E120" s="102"/>
      <c r="F120" s="102"/>
      <c r="G120" s="102"/>
      <c r="H120" s="102"/>
      <c r="I120" s="102"/>
      <c r="J120" s="102"/>
    </row>
    <row r="121" spans="1:10" s="14" customFormat="1" ht="11.45" customHeight="1" x14ac:dyDescent="0.2">
      <c r="A121" s="13"/>
      <c r="B121" s="102"/>
      <c r="C121" s="102"/>
      <c r="D121" s="102"/>
      <c r="E121" s="102"/>
      <c r="F121" s="102"/>
      <c r="G121" s="102"/>
      <c r="H121" s="102"/>
      <c r="I121" s="102"/>
      <c r="J121" s="102"/>
    </row>
    <row r="122" spans="1:10" s="14" customFormat="1" ht="11.45" customHeight="1" x14ac:dyDescent="0.2">
      <c r="A122" s="13"/>
      <c r="B122" s="102"/>
      <c r="C122" s="102"/>
      <c r="D122" s="102"/>
      <c r="E122" s="102"/>
      <c r="F122" s="102"/>
      <c r="G122" s="102"/>
      <c r="H122" s="102"/>
      <c r="I122" s="102"/>
      <c r="J122" s="102"/>
    </row>
    <row r="123" spans="1:10" s="14" customFormat="1" ht="11.45" customHeight="1" x14ac:dyDescent="0.2">
      <c r="A123" s="13"/>
      <c r="B123" s="102"/>
      <c r="C123" s="102"/>
      <c r="D123" s="102"/>
      <c r="E123" s="102"/>
      <c r="F123" s="102"/>
      <c r="G123" s="102"/>
      <c r="H123" s="102"/>
      <c r="I123" s="102"/>
      <c r="J123" s="102"/>
    </row>
    <row r="124" spans="1:10" s="14" customFormat="1" ht="11.45" customHeight="1" x14ac:dyDescent="0.2">
      <c r="A124" s="13"/>
      <c r="B124" s="102"/>
      <c r="C124" s="102"/>
      <c r="D124" s="102"/>
      <c r="E124" s="102"/>
      <c r="F124" s="102"/>
      <c r="G124" s="102"/>
      <c r="H124" s="102"/>
      <c r="I124" s="102"/>
      <c r="J124" s="102"/>
    </row>
    <row r="125" spans="1:10" s="14" customFormat="1" ht="11.45" customHeight="1" x14ac:dyDescent="0.2">
      <c r="A125" s="13"/>
      <c r="B125" s="102"/>
      <c r="C125" s="102"/>
      <c r="D125" s="102"/>
      <c r="E125" s="102"/>
      <c r="F125" s="102"/>
      <c r="G125" s="102"/>
      <c r="H125" s="102"/>
      <c r="I125" s="102"/>
      <c r="J125" s="102"/>
    </row>
    <row r="126" spans="1:10" s="14" customFormat="1" ht="11.45" customHeight="1" x14ac:dyDescent="0.2">
      <c r="A126" s="13"/>
      <c r="B126" s="102"/>
      <c r="C126" s="102"/>
      <c r="D126" s="102"/>
      <c r="E126" s="102"/>
      <c r="F126" s="102"/>
      <c r="G126" s="102"/>
      <c r="H126" s="102"/>
      <c r="I126" s="102"/>
      <c r="J126" s="102"/>
    </row>
    <row r="127" spans="1:10" s="14" customFormat="1" ht="11.45" customHeight="1" x14ac:dyDescent="0.2">
      <c r="A127" s="13"/>
      <c r="B127" s="102"/>
      <c r="C127" s="102"/>
      <c r="D127" s="102"/>
      <c r="E127" s="102"/>
      <c r="F127" s="102"/>
      <c r="G127" s="102"/>
      <c r="H127" s="102"/>
      <c r="I127" s="102"/>
      <c r="J127" s="102"/>
    </row>
    <row r="128" spans="1:10" s="14" customFormat="1" ht="11.45" customHeight="1" x14ac:dyDescent="0.2">
      <c r="A128" s="13"/>
      <c r="B128" s="102"/>
      <c r="C128" s="102"/>
      <c r="D128" s="102"/>
      <c r="E128" s="102"/>
      <c r="F128" s="102"/>
      <c r="G128" s="102"/>
      <c r="H128" s="102"/>
      <c r="I128" s="102"/>
      <c r="J128" s="102"/>
    </row>
    <row r="129" spans="1:10" s="14" customFormat="1" ht="11.45" customHeight="1" x14ac:dyDescent="0.2">
      <c r="A129" s="13"/>
      <c r="B129" s="102"/>
      <c r="C129" s="102"/>
      <c r="D129" s="102"/>
      <c r="E129" s="102"/>
      <c r="F129" s="102"/>
      <c r="G129" s="102"/>
      <c r="H129" s="102"/>
      <c r="I129" s="102"/>
      <c r="J129" s="102"/>
    </row>
    <row r="130" spans="1:10" s="14" customFormat="1" ht="11.45" customHeight="1" x14ac:dyDescent="0.2">
      <c r="A130" s="13"/>
      <c r="B130" s="102"/>
      <c r="C130" s="102"/>
      <c r="D130" s="102"/>
      <c r="E130" s="102"/>
      <c r="F130" s="102"/>
      <c r="G130" s="102"/>
      <c r="H130" s="102"/>
      <c r="I130" s="102"/>
      <c r="J130" s="102"/>
    </row>
    <row r="131" spans="1:10" s="14" customFormat="1" ht="11.45" customHeight="1" x14ac:dyDescent="0.2">
      <c r="A131" s="13"/>
      <c r="B131" s="102"/>
      <c r="C131" s="102"/>
      <c r="D131" s="102"/>
      <c r="E131" s="102"/>
      <c r="F131" s="102"/>
      <c r="G131" s="102"/>
      <c r="H131" s="102"/>
      <c r="I131" s="102"/>
      <c r="J131" s="102"/>
    </row>
    <row r="132" spans="1:10" s="14" customFormat="1" ht="11.45" customHeight="1" x14ac:dyDescent="0.2">
      <c r="A132" s="13"/>
      <c r="B132" s="102"/>
      <c r="C132" s="102"/>
      <c r="D132" s="102"/>
      <c r="E132" s="102"/>
      <c r="F132" s="102"/>
      <c r="G132" s="102"/>
      <c r="H132" s="102"/>
      <c r="I132" s="102"/>
      <c r="J132" s="102"/>
    </row>
    <row r="133" spans="1:10" s="14" customFormat="1" ht="11.45" customHeight="1" x14ac:dyDescent="0.2">
      <c r="A133" s="13"/>
      <c r="B133" s="102"/>
      <c r="C133" s="102"/>
      <c r="D133" s="102"/>
      <c r="E133" s="102"/>
      <c r="F133" s="102"/>
      <c r="G133" s="102"/>
      <c r="H133" s="102"/>
      <c r="I133" s="102"/>
      <c r="J133" s="102"/>
    </row>
    <row r="134" spans="1:10" s="14" customFormat="1" ht="11.45" customHeight="1" x14ac:dyDescent="0.2">
      <c r="A134" s="13"/>
      <c r="B134" s="102"/>
      <c r="C134" s="102"/>
      <c r="D134" s="102"/>
      <c r="E134" s="102"/>
      <c r="F134" s="102"/>
      <c r="G134" s="102"/>
      <c r="H134" s="102"/>
      <c r="I134" s="102"/>
      <c r="J134" s="102"/>
    </row>
    <row r="135" spans="1:10" s="14" customFormat="1" ht="11.45" customHeight="1" x14ac:dyDescent="0.2">
      <c r="A135" s="13"/>
      <c r="B135" s="102"/>
      <c r="C135" s="102"/>
      <c r="D135" s="102"/>
      <c r="E135" s="102"/>
      <c r="F135" s="102"/>
      <c r="G135" s="102"/>
      <c r="H135" s="102"/>
      <c r="I135" s="102"/>
      <c r="J135" s="102"/>
    </row>
    <row r="136" spans="1:10" s="14" customFormat="1" ht="11.45" customHeight="1" x14ac:dyDescent="0.2">
      <c r="A136" s="13"/>
      <c r="B136" s="102"/>
      <c r="C136" s="102"/>
      <c r="D136" s="102"/>
      <c r="E136" s="102"/>
      <c r="F136" s="102"/>
      <c r="G136" s="102"/>
      <c r="H136" s="102"/>
      <c r="I136" s="102"/>
      <c r="J136" s="102"/>
    </row>
    <row r="137" spans="1:10" s="14" customFormat="1" ht="11.45" customHeight="1" x14ac:dyDescent="0.2">
      <c r="A137" s="13"/>
      <c r="B137" s="102"/>
      <c r="C137" s="102"/>
      <c r="D137" s="102"/>
      <c r="E137" s="102"/>
      <c r="F137" s="102"/>
      <c r="G137" s="102"/>
      <c r="H137" s="102"/>
      <c r="I137" s="102"/>
      <c r="J137" s="102"/>
    </row>
    <row r="138" spans="1:10" s="14" customFormat="1" ht="11.45" customHeight="1" x14ac:dyDescent="0.2">
      <c r="A138" s="13"/>
      <c r="B138" s="102"/>
      <c r="C138" s="102"/>
      <c r="D138" s="102"/>
      <c r="E138" s="102"/>
      <c r="F138" s="102"/>
      <c r="G138" s="102"/>
      <c r="H138" s="102"/>
      <c r="I138" s="102"/>
      <c r="J138" s="102"/>
    </row>
    <row r="139" spans="1:10" s="14" customFormat="1" ht="11.45" customHeight="1" x14ac:dyDescent="0.2">
      <c r="A139" s="13"/>
      <c r="B139" s="102"/>
      <c r="C139" s="102"/>
      <c r="D139" s="102"/>
      <c r="E139" s="102"/>
      <c r="F139" s="102"/>
      <c r="G139" s="102"/>
      <c r="H139" s="102"/>
      <c r="I139" s="102"/>
      <c r="J139" s="102"/>
    </row>
    <row r="140" spans="1:10" s="14" customFormat="1" ht="11.45" customHeight="1" x14ac:dyDescent="0.2">
      <c r="A140" s="13"/>
      <c r="B140" s="102"/>
      <c r="C140" s="102"/>
      <c r="D140" s="102"/>
      <c r="E140" s="102"/>
      <c r="F140" s="102"/>
      <c r="G140" s="102"/>
      <c r="H140" s="102"/>
      <c r="I140" s="102"/>
      <c r="J140" s="102"/>
    </row>
    <row r="141" spans="1:10" s="14" customFormat="1" ht="11.45" customHeight="1" x14ac:dyDescent="0.2">
      <c r="A141" s="13"/>
      <c r="B141" s="102"/>
      <c r="C141" s="102"/>
      <c r="D141" s="102"/>
      <c r="E141" s="102"/>
      <c r="F141" s="102"/>
      <c r="G141" s="102"/>
      <c r="H141" s="102"/>
      <c r="I141" s="102"/>
      <c r="J141" s="102"/>
    </row>
    <row r="142" spans="1:10" s="14" customFormat="1" ht="11.45" customHeight="1" x14ac:dyDescent="0.2">
      <c r="A142" s="13"/>
      <c r="B142" s="102"/>
      <c r="C142" s="102"/>
      <c r="D142" s="102"/>
      <c r="E142" s="102"/>
      <c r="F142" s="102"/>
      <c r="G142" s="102"/>
      <c r="H142" s="102"/>
      <c r="I142" s="102"/>
      <c r="J142" s="102"/>
    </row>
    <row r="143" spans="1:10" s="14" customFormat="1" ht="11.45" customHeight="1" x14ac:dyDescent="0.2">
      <c r="A143" s="13"/>
      <c r="B143" s="102"/>
      <c r="C143" s="102"/>
      <c r="D143" s="102"/>
      <c r="E143" s="102"/>
      <c r="F143" s="102"/>
      <c r="G143" s="102"/>
      <c r="H143" s="102"/>
      <c r="I143" s="102"/>
      <c r="J143" s="102"/>
    </row>
    <row r="144" spans="1:10" s="14" customFormat="1" ht="11.45" customHeight="1" x14ac:dyDescent="0.2">
      <c r="A144" s="13"/>
      <c r="B144" s="102"/>
      <c r="C144" s="102"/>
      <c r="D144" s="102"/>
      <c r="E144" s="102"/>
      <c r="F144" s="102"/>
      <c r="G144" s="102"/>
      <c r="H144" s="102"/>
      <c r="I144" s="102"/>
      <c r="J144" s="102"/>
    </row>
    <row r="145" spans="1:10" s="14" customFormat="1" ht="11.45" customHeight="1" x14ac:dyDescent="0.2">
      <c r="A145" s="13"/>
      <c r="B145" s="102"/>
      <c r="C145" s="102"/>
      <c r="D145" s="102"/>
      <c r="E145" s="102"/>
      <c r="F145" s="102"/>
      <c r="G145" s="102"/>
      <c r="H145" s="102"/>
      <c r="I145" s="102"/>
      <c r="J145" s="102"/>
    </row>
    <row r="146" spans="1:10" s="14" customFormat="1" ht="11.45" customHeight="1" x14ac:dyDescent="0.2">
      <c r="A146" s="13"/>
      <c r="B146" s="102"/>
      <c r="C146" s="102"/>
      <c r="D146" s="102"/>
      <c r="E146" s="102"/>
      <c r="F146" s="102"/>
      <c r="G146" s="102"/>
      <c r="H146" s="102"/>
      <c r="I146" s="102"/>
      <c r="J146" s="102"/>
    </row>
  </sheetData>
  <hyperlinks>
    <hyperlink ref="A1" location="Inhalt!B3" display="Link zum Inhaltsverzeichnis"/>
    <hyperlink ref="A3" location="_GrafikDaten_19.2" display="Grafik 19.2"/>
    <hyperlink ref="A33" location="_GrafikDaten_19.3" display="Grafik 19.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60" zoomScaleNormal="160" workbookViewId="0"/>
  </sheetViews>
  <sheetFormatPr baseColWidth="10" defaultRowHeight="11.45" customHeight="1" x14ac:dyDescent="0.2"/>
  <cols>
    <col min="1" max="1" width="5.7109375" style="23" customWidth="1"/>
    <col min="2" max="2" width="85.7109375" style="7" customWidth="1"/>
    <col min="3" max="16384" width="11.42578125" style="7"/>
  </cols>
  <sheetData>
    <row r="1" spans="1:2" ht="12" customHeight="1" x14ac:dyDescent="0.2">
      <c r="A1" s="96" t="s">
        <v>79</v>
      </c>
    </row>
    <row r="2" spans="1:2" s="18" customFormat="1" ht="30" customHeight="1" thickBot="1" x14ac:dyDescent="0.3">
      <c r="A2" s="111" t="s">
        <v>118</v>
      </c>
      <c r="B2" s="111"/>
    </row>
    <row r="3" spans="1:2" s="21" customFormat="1" ht="72" customHeight="1" x14ac:dyDescent="0.2">
      <c r="A3" s="99" t="s">
        <v>124</v>
      </c>
      <c r="B3" s="162" t="s">
        <v>268</v>
      </c>
    </row>
    <row r="4" spans="1:2" s="21" customFormat="1" ht="48" customHeight="1" x14ac:dyDescent="0.2">
      <c r="A4" s="19" t="s">
        <v>11</v>
      </c>
      <c r="B4" s="162" t="s">
        <v>269</v>
      </c>
    </row>
    <row r="5" spans="1:2" s="21" customFormat="1" ht="60" customHeight="1" x14ac:dyDescent="0.2">
      <c r="A5" s="19" t="s">
        <v>11</v>
      </c>
      <c r="B5" s="162" t="s">
        <v>270</v>
      </c>
    </row>
    <row r="6" spans="1:2" s="21" customFormat="1" ht="48" customHeight="1" x14ac:dyDescent="0.2">
      <c r="A6" s="19" t="s">
        <v>11</v>
      </c>
      <c r="B6" s="162" t="s">
        <v>271</v>
      </c>
    </row>
    <row r="7" spans="1:2" s="21" customFormat="1" ht="84" customHeight="1" x14ac:dyDescent="0.2">
      <c r="A7" s="19" t="s">
        <v>11</v>
      </c>
      <c r="B7" s="162" t="s">
        <v>272</v>
      </c>
    </row>
    <row r="8" spans="1:2" s="21" customFormat="1" ht="36" customHeight="1" x14ac:dyDescent="0.2">
      <c r="A8" s="19" t="s">
        <v>11</v>
      </c>
      <c r="B8" s="162" t="s">
        <v>273</v>
      </c>
    </row>
    <row r="9" spans="1:2" s="21" customFormat="1" ht="60" customHeight="1" x14ac:dyDescent="0.2">
      <c r="A9" s="19" t="s">
        <v>11</v>
      </c>
      <c r="B9" s="162" t="s">
        <v>274</v>
      </c>
    </row>
    <row r="10" spans="1:2" s="21" customFormat="1" ht="12" customHeight="1" x14ac:dyDescent="0.2">
      <c r="A10" s="19"/>
      <c r="B10" s="22"/>
    </row>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0"/>
  <sheetViews>
    <sheetView zoomScale="160" zoomScaleNormal="160" workbookViewId="0"/>
  </sheetViews>
  <sheetFormatPr baseColWidth="10" defaultColWidth="11.28515625" defaultRowHeight="11.25" x14ac:dyDescent="0.2"/>
  <cols>
    <col min="1" max="1" width="12.7109375" style="27" customWidth="1"/>
    <col min="2" max="2" width="9.28515625" style="27" customWidth="1"/>
    <col min="3" max="9" width="7.7109375" style="27" customWidth="1"/>
    <col min="10" max="10" width="8.28515625" style="27" customWidth="1"/>
    <col min="11" max="11" width="7.7109375" style="27" customWidth="1"/>
    <col min="12" max="12" width="2.7109375" style="27" customWidth="1"/>
    <col min="13" max="13" width="7" style="27" customWidth="1"/>
    <col min="14" max="14" width="8.7109375" style="27" customWidth="1"/>
    <col min="15" max="15" width="12" style="27" customWidth="1"/>
    <col min="16" max="16" width="6" style="27" customWidth="1"/>
    <col min="17" max="16384" width="11.28515625" style="27"/>
  </cols>
  <sheetData>
    <row r="1" spans="1:17" ht="12" customHeight="1" x14ac:dyDescent="0.2">
      <c r="A1" s="96" t="s">
        <v>79</v>
      </c>
    </row>
    <row r="2" spans="1:17" s="24" customFormat="1" ht="30" customHeight="1" x14ac:dyDescent="0.2">
      <c r="A2" s="79" t="s">
        <v>12</v>
      </c>
      <c r="B2" s="51"/>
      <c r="C2" s="51"/>
      <c r="D2" s="51"/>
      <c r="E2" s="51"/>
      <c r="F2" s="51"/>
      <c r="G2" s="51"/>
      <c r="H2" s="51"/>
      <c r="I2" s="51"/>
      <c r="J2" s="51"/>
      <c r="K2" s="51"/>
    </row>
    <row r="3" spans="1:17" s="25" customFormat="1" ht="30" customHeight="1" x14ac:dyDescent="0.2">
      <c r="A3"/>
      <c r="B3" s="197"/>
      <c r="C3" s="197"/>
      <c r="D3" s="197"/>
      <c r="E3" s="197"/>
      <c r="F3" s="197"/>
      <c r="G3" s="197"/>
      <c r="H3" s="197"/>
      <c r="I3" s="197"/>
      <c r="J3" s="197"/>
      <c r="K3" s="197"/>
    </row>
    <row r="4" spans="1:17" s="26" customFormat="1" ht="48" customHeight="1" x14ac:dyDescent="0.2">
      <c r="A4" s="164" t="s">
        <v>13</v>
      </c>
      <c r="B4" s="165" t="s">
        <v>14</v>
      </c>
      <c r="C4" s="165" t="s">
        <v>255</v>
      </c>
      <c r="D4" s="165" t="s">
        <v>261</v>
      </c>
      <c r="E4" s="165" t="s">
        <v>262</v>
      </c>
      <c r="F4" s="165" t="s">
        <v>256</v>
      </c>
      <c r="G4" s="165" t="s">
        <v>15</v>
      </c>
      <c r="H4" s="165" t="s">
        <v>16</v>
      </c>
      <c r="I4" s="165" t="s">
        <v>17</v>
      </c>
      <c r="J4" s="165" t="s">
        <v>18</v>
      </c>
      <c r="K4" s="198" t="s">
        <v>19</v>
      </c>
    </row>
    <row r="5" spans="1:17" ht="20.100000000000001" customHeight="1" x14ac:dyDescent="0.2">
      <c r="A5" s="115" t="s">
        <v>20</v>
      </c>
      <c r="B5" s="199"/>
      <c r="C5" s="200"/>
      <c r="D5" s="200"/>
      <c r="E5" s="200"/>
      <c r="F5" s="200"/>
      <c r="G5" s="200"/>
      <c r="H5" s="200"/>
      <c r="I5" s="200"/>
      <c r="J5" s="200"/>
      <c r="K5" s="200"/>
      <c r="M5" s="41"/>
      <c r="N5" s="41"/>
      <c r="O5" s="41"/>
      <c r="P5" s="41"/>
      <c r="Q5" s="41"/>
    </row>
    <row r="6" spans="1:17" ht="11.25" customHeight="1" x14ac:dyDescent="0.2">
      <c r="A6" s="116" t="s">
        <v>81</v>
      </c>
      <c r="B6" s="199">
        <v>2202</v>
      </c>
      <c r="C6" s="200">
        <v>1123</v>
      </c>
      <c r="D6" s="200">
        <v>1123</v>
      </c>
      <c r="E6" s="200" t="s">
        <v>21</v>
      </c>
      <c r="F6" s="200">
        <v>11</v>
      </c>
      <c r="G6" s="200">
        <v>70</v>
      </c>
      <c r="H6" s="200">
        <v>11</v>
      </c>
      <c r="I6" s="200">
        <v>10</v>
      </c>
      <c r="J6" s="200">
        <v>951</v>
      </c>
      <c r="K6" s="200">
        <v>26</v>
      </c>
      <c r="M6" s="182"/>
      <c r="N6" s="182"/>
      <c r="O6" s="182"/>
      <c r="P6" s="182"/>
      <c r="Q6" s="182"/>
    </row>
    <row r="7" spans="1:17" ht="11.25" customHeight="1" x14ac:dyDescent="0.2">
      <c r="A7" s="116" t="s">
        <v>86</v>
      </c>
      <c r="B7" s="199">
        <v>7859</v>
      </c>
      <c r="C7" s="200">
        <v>1345</v>
      </c>
      <c r="D7" s="200">
        <v>1345</v>
      </c>
      <c r="E7" s="200" t="s">
        <v>21</v>
      </c>
      <c r="F7" s="200">
        <v>35</v>
      </c>
      <c r="G7" s="200">
        <v>309</v>
      </c>
      <c r="H7" s="200">
        <v>9</v>
      </c>
      <c r="I7" s="200">
        <v>7</v>
      </c>
      <c r="J7" s="200">
        <v>6128</v>
      </c>
      <c r="K7" s="200">
        <v>26</v>
      </c>
    </row>
    <row r="8" spans="1:17" ht="11.25" customHeight="1" x14ac:dyDescent="0.2">
      <c r="A8" s="116" t="s">
        <v>87</v>
      </c>
      <c r="B8" s="199">
        <v>10178</v>
      </c>
      <c r="C8" s="200">
        <v>1405</v>
      </c>
      <c r="D8" s="200">
        <v>1384</v>
      </c>
      <c r="E8" s="200">
        <v>21</v>
      </c>
      <c r="F8" s="200">
        <v>37</v>
      </c>
      <c r="G8" s="200">
        <v>414</v>
      </c>
      <c r="H8" s="200">
        <v>9</v>
      </c>
      <c r="I8" s="200">
        <v>7</v>
      </c>
      <c r="J8" s="200">
        <v>8281</v>
      </c>
      <c r="K8" s="200">
        <v>25</v>
      </c>
    </row>
    <row r="9" spans="1:17" ht="11.25" customHeight="1" x14ac:dyDescent="0.2">
      <c r="A9" s="116" t="s">
        <v>88</v>
      </c>
      <c r="B9" s="199">
        <v>13133</v>
      </c>
      <c r="C9" s="200">
        <v>1506</v>
      </c>
      <c r="D9" s="200">
        <v>1485</v>
      </c>
      <c r="E9" s="200">
        <v>21</v>
      </c>
      <c r="F9" s="200">
        <v>28</v>
      </c>
      <c r="G9" s="200">
        <v>479</v>
      </c>
      <c r="H9" s="200">
        <v>9</v>
      </c>
      <c r="I9" s="200">
        <v>7</v>
      </c>
      <c r="J9" s="200">
        <v>11080</v>
      </c>
      <c r="K9" s="200">
        <v>24</v>
      </c>
    </row>
    <row r="10" spans="1:17" ht="11.25" customHeight="1" x14ac:dyDescent="0.2">
      <c r="A10" s="116" t="s">
        <v>89</v>
      </c>
      <c r="B10" s="199">
        <v>14955</v>
      </c>
      <c r="C10" s="200">
        <v>1595</v>
      </c>
      <c r="D10" s="200">
        <v>1574</v>
      </c>
      <c r="E10" s="200">
        <v>21</v>
      </c>
      <c r="F10" s="200">
        <v>26</v>
      </c>
      <c r="G10" s="200">
        <v>511</v>
      </c>
      <c r="H10" s="200">
        <v>9</v>
      </c>
      <c r="I10" s="200">
        <v>8</v>
      </c>
      <c r="J10" s="200">
        <v>12782</v>
      </c>
      <c r="K10" s="200">
        <v>24</v>
      </c>
    </row>
    <row r="11" spans="1:17" ht="11.25" customHeight="1" x14ac:dyDescent="0.2">
      <c r="A11" s="116" t="s">
        <v>90</v>
      </c>
      <c r="B11" s="199">
        <v>16312</v>
      </c>
      <c r="C11" s="200">
        <v>1707</v>
      </c>
      <c r="D11" s="200">
        <v>1686</v>
      </c>
      <c r="E11" s="200">
        <v>21</v>
      </c>
      <c r="F11" s="200">
        <v>23</v>
      </c>
      <c r="G11" s="200">
        <v>540</v>
      </c>
      <c r="H11" s="200">
        <v>9</v>
      </c>
      <c r="I11" s="200">
        <v>7</v>
      </c>
      <c r="J11" s="200">
        <v>14002</v>
      </c>
      <c r="K11" s="200">
        <v>24</v>
      </c>
    </row>
    <row r="12" spans="1:17" ht="11.25" customHeight="1" x14ac:dyDescent="0.2">
      <c r="A12" s="116" t="s">
        <v>91</v>
      </c>
      <c r="B12" s="199">
        <v>17191</v>
      </c>
      <c r="C12" s="200">
        <v>1804</v>
      </c>
      <c r="D12" s="200">
        <v>1703</v>
      </c>
      <c r="E12" s="200">
        <v>101</v>
      </c>
      <c r="F12" s="200">
        <v>21</v>
      </c>
      <c r="G12" s="200">
        <v>545</v>
      </c>
      <c r="H12" s="200">
        <v>8</v>
      </c>
      <c r="I12" s="200">
        <v>7</v>
      </c>
      <c r="J12" s="200">
        <v>14780</v>
      </c>
      <c r="K12" s="200">
        <v>26</v>
      </c>
    </row>
    <row r="13" spans="1:17" ht="11.25" customHeight="1" x14ac:dyDescent="0.2">
      <c r="A13" s="116" t="s">
        <v>92</v>
      </c>
      <c r="B13" s="199">
        <v>17818</v>
      </c>
      <c r="C13" s="200">
        <v>1839</v>
      </c>
      <c r="D13" s="200">
        <v>1738</v>
      </c>
      <c r="E13" s="200">
        <v>101</v>
      </c>
      <c r="F13" s="200">
        <v>20</v>
      </c>
      <c r="G13" s="200">
        <v>542</v>
      </c>
      <c r="H13" s="200">
        <v>7</v>
      </c>
      <c r="I13" s="200">
        <v>9</v>
      </c>
      <c r="J13" s="200">
        <v>15375</v>
      </c>
      <c r="K13" s="200">
        <v>26</v>
      </c>
    </row>
    <row r="14" spans="1:17" ht="11.25" customHeight="1" x14ac:dyDescent="0.2">
      <c r="A14" s="116" t="s">
        <v>93</v>
      </c>
      <c r="B14" s="199">
        <v>18730</v>
      </c>
      <c r="C14" s="200">
        <v>1947</v>
      </c>
      <c r="D14" s="200">
        <v>1776</v>
      </c>
      <c r="E14" s="200">
        <v>171</v>
      </c>
      <c r="F14" s="200">
        <v>19</v>
      </c>
      <c r="G14" s="200">
        <v>531</v>
      </c>
      <c r="H14" s="200">
        <v>7</v>
      </c>
      <c r="I14" s="200">
        <v>8</v>
      </c>
      <c r="J14" s="200">
        <v>16193</v>
      </c>
      <c r="K14" s="200">
        <v>25</v>
      </c>
    </row>
    <row r="15" spans="1:17" ht="11.25" customHeight="1" x14ac:dyDescent="0.2">
      <c r="A15" s="116" t="s">
        <v>94</v>
      </c>
      <c r="B15" s="199">
        <v>19165</v>
      </c>
      <c r="C15" s="200">
        <v>2006</v>
      </c>
      <c r="D15" s="200">
        <v>1808</v>
      </c>
      <c r="E15" s="200">
        <v>198</v>
      </c>
      <c r="F15" s="200">
        <v>22</v>
      </c>
      <c r="G15" s="200">
        <v>538</v>
      </c>
      <c r="H15" s="200">
        <v>7</v>
      </c>
      <c r="I15" s="200">
        <v>10</v>
      </c>
      <c r="J15" s="200">
        <v>16556</v>
      </c>
      <c r="K15" s="200">
        <v>26</v>
      </c>
    </row>
    <row r="16" spans="1:17" ht="11.25" customHeight="1" x14ac:dyDescent="0.2">
      <c r="A16" s="116" t="s">
        <v>95</v>
      </c>
      <c r="B16" s="199">
        <v>20294</v>
      </c>
      <c r="C16" s="200">
        <v>2053</v>
      </c>
      <c r="D16" s="200">
        <v>1822</v>
      </c>
      <c r="E16" s="200">
        <v>231</v>
      </c>
      <c r="F16" s="200">
        <v>24</v>
      </c>
      <c r="G16" s="200">
        <v>539</v>
      </c>
      <c r="H16" s="200">
        <v>7</v>
      </c>
      <c r="I16" s="200">
        <v>10</v>
      </c>
      <c r="J16" s="200">
        <v>17635</v>
      </c>
      <c r="K16" s="200">
        <v>26</v>
      </c>
    </row>
    <row r="17" spans="1:13" ht="11.25" customHeight="1" x14ac:dyDescent="0.2">
      <c r="A17" s="116" t="s">
        <v>96</v>
      </c>
      <c r="B17" s="199">
        <v>22042</v>
      </c>
      <c r="C17" s="200">
        <v>2084</v>
      </c>
      <c r="D17" s="200">
        <v>1853</v>
      </c>
      <c r="E17" s="200">
        <v>231</v>
      </c>
      <c r="F17" s="200">
        <v>18</v>
      </c>
      <c r="G17" s="200">
        <v>546</v>
      </c>
      <c r="H17" s="200">
        <v>6</v>
      </c>
      <c r="I17" s="200">
        <v>10</v>
      </c>
      <c r="J17" s="200">
        <v>19352</v>
      </c>
      <c r="K17" s="200">
        <v>26</v>
      </c>
    </row>
    <row r="18" spans="1:13" ht="11.25" customHeight="1" x14ac:dyDescent="0.2">
      <c r="A18" s="116" t="s">
        <v>97</v>
      </c>
      <c r="B18" s="199">
        <v>25124</v>
      </c>
      <c r="C18" s="200">
        <v>2107</v>
      </c>
      <c r="D18" s="200">
        <v>1876</v>
      </c>
      <c r="E18" s="200">
        <v>231</v>
      </c>
      <c r="F18" s="200">
        <v>17</v>
      </c>
      <c r="G18" s="200">
        <v>546</v>
      </c>
      <c r="H18" s="200">
        <v>7</v>
      </c>
      <c r="I18" s="200">
        <v>10</v>
      </c>
      <c r="J18" s="200">
        <v>22414</v>
      </c>
      <c r="K18" s="200">
        <v>23</v>
      </c>
    </row>
    <row r="19" spans="1:13" ht="11.25" customHeight="1" x14ac:dyDescent="0.2">
      <c r="A19" s="116" t="s">
        <v>98</v>
      </c>
      <c r="B19" s="199">
        <v>30773</v>
      </c>
      <c r="C19" s="200">
        <v>2091</v>
      </c>
      <c r="D19" s="200">
        <v>1860</v>
      </c>
      <c r="E19" s="200">
        <v>231</v>
      </c>
      <c r="F19" s="200">
        <v>19</v>
      </c>
      <c r="G19" s="200">
        <v>542</v>
      </c>
      <c r="H19" s="200">
        <v>5</v>
      </c>
      <c r="I19" s="200">
        <v>11</v>
      </c>
      <c r="J19" s="200">
        <v>28082</v>
      </c>
      <c r="K19" s="200">
        <v>23</v>
      </c>
    </row>
    <row r="20" spans="1:13" ht="11.25" customHeight="1" x14ac:dyDescent="0.2">
      <c r="A20" s="116" t="s">
        <v>248</v>
      </c>
      <c r="B20" s="199">
        <v>47956</v>
      </c>
      <c r="C20" s="200">
        <v>2126</v>
      </c>
      <c r="D20" s="200">
        <v>1871</v>
      </c>
      <c r="E20" s="200">
        <v>255</v>
      </c>
      <c r="F20" s="200">
        <v>18</v>
      </c>
      <c r="G20" s="200">
        <v>545</v>
      </c>
      <c r="H20" s="200">
        <v>5</v>
      </c>
      <c r="I20" s="200">
        <v>10</v>
      </c>
      <c r="J20" s="200">
        <v>45230</v>
      </c>
      <c r="K20" s="200">
        <v>22</v>
      </c>
    </row>
    <row r="21" spans="1:13" ht="20.100000000000001" customHeight="1" x14ac:dyDescent="0.2">
      <c r="A21" s="117" t="s">
        <v>22</v>
      </c>
      <c r="B21" s="199"/>
      <c r="C21" s="200"/>
      <c r="D21" s="200"/>
      <c r="E21" s="200"/>
      <c r="F21" s="200"/>
      <c r="G21" s="200"/>
      <c r="H21" s="200"/>
      <c r="I21" s="200"/>
      <c r="J21" s="200"/>
      <c r="K21" s="200"/>
      <c r="M21" s="40"/>
    </row>
    <row r="22" spans="1:13" s="30" customFormat="1" ht="11.25" customHeight="1" x14ac:dyDescent="0.2">
      <c r="A22" s="116" t="s">
        <v>81</v>
      </c>
      <c r="B22" s="199">
        <v>1186</v>
      </c>
      <c r="C22" s="200">
        <v>1080</v>
      </c>
      <c r="D22" s="200">
        <v>1080</v>
      </c>
      <c r="E22" s="200" t="s">
        <v>21</v>
      </c>
      <c r="F22" s="200">
        <v>35</v>
      </c>
      <c r="G22" s="200">
        <v>41</v>
      </c>
      <c r="H22" s="200">
        <v>10</v>
      </c>
      <c r="I22" s="200">
        <v>4</v>
      </c>
      <c r="J22" s="200">
        <v>13</v>
      </c>
      <c r="K22" s="200">
        <v>3</v>
      </c>
    </row>
    <row r="23" spans="1:13" s="30" customFormat="1" ht="11.25" customHeight="1" x14ac:dyDescent="0.2">
      <c r="A23" s="116" t="s">
        <v>86</v>
      </c>
      <c r="B23" s="199">
        <v>2054</v>
      </c>
      <c r="C23" s="200">
        <v>1546</v>
      </c>
      <c r="D23" s="200">
        <v>1546</v>
      </c>
      <c r="E23" s="200" t="s">
        <v>21</v>
      </c>
      <c r="F23" s="200">
        <v>80</v>
      </c>
      <c r="G23" s="200">
        <v>175</v>
      </c>
      <c r="H23" s="200">
        <v>10</v>
      </c>
      <c r="I23" s="200">
        <v>3</v>
      </c>
      <c r="J23" s="200">
        <v>237</v>
      </c>
      <c r="K23" s="200">
        <v>3</v>
      </c>
    </row>
    <row r="24" spans="1:13" s="30" customFormat="1" ht="11.25" customHeight="1" x14ac:dyDescent="0.2">
      <c r="A24" s="116" t="s">
        <v>87</v>
      </c>
      <c r="B24" s="199">
        <v>2475</v>
      </c>
      <c r="C24" s="200">
        <v>1685</v>
      </c>
      <c r="D24" s="200">
        <v>1637</v>
      </c>
      <c r="E24" s="200">
        <v>48</v>
      </c>
      <c r="F24" s="200">
        <v>99</v>
      </c>
      <c r="G24" s="200">
        <v>235</v>
      </c>
      <c r="H24" s="200">
        <v>10</v>
      </c>
      <c r="I24" s="200">
        <v>3</v>
      </c>
      <c r="J24" s="200">
        <v>438</v>
      </c>
      <c r="K24" s="200">
        <v>3</v>
      </c>
    </row>
    <row r="25" spans="1:13" s="30" customFormat="1" ht="11.25" customHeight="1" x14ac:dyDescent="0.2">
      <c r="A25" s="116" t="s">
        <v>88</v>
      </c>
      <c r="B25" s="199">
        <v>3160</v>
      </c>
      <c r="C25" s="200">
        <v>1966</v>
      </c>
      <c r="D25" s="200">
        <v>1918</v>
      </c>
      <c r="E25" s="200">
        <v>48</v>
      </c>
      <c r="F25" s="200">
        <v>86</v>
      </c>
      <c r="G25" s="200">
        <v>256</v>
      </c>
      <c r="H25" s="200">
        <v>10</v>
      </c>
      <c r="I25" s="200">
        <v>3</v>
      </c>
      <c r="J25" s="200">
        <v>834</v>
      </c>
      <c r="K25" s="200">
        <v>3</v>
      </c>
    </row>
    <row r="26" spans="1:13" s="30" customFormat="1" ht="11.25" customHeight="1" x14ac:dyDescent="0.2">
      <c r="A26" s="116" t="s">
        <v>89</v>
      </c>
      <c r="B26" s="199">
        <v>3746</v>
      </c>
      <c r="C26" s="200">
        <v>2326</v>
      </c>
      <c r="D26" s="200">
        <v>2278</v>
      </c>
      <c r="E26" s="200">
        <v>48</v>
      </c>
      <c r="F26" s="200">
        <v>85</v>
      </c>
      <c r="G26" s="200">
        <v>273</v>
      </c>
      <c r="H26" s="200">
        <v>10</v>
      </c>
      <c r="I26" s="200">
        <v>4</v>
      </c>
      <c r="J26" s="200">
        <v>1045</v>
      </c>
      <c r="K26" s="200">
        <v>3</v>
      </c>
    </row>
    <row r="27" spans="1:13" s="30" customFormat="1" ht="11.25" customHeight="1" x14ac:dyDescent="0.2">
      <c r="A27" s="116" t="s">
        <v>90</v>
      </c>
      <c r="B27" s="199">
        <v>4296</v>
      </c>
      <c r="C27" s="200">
        <v>2670</v>
      </c>
      <c r="D27" s="200">
        <v>2621</v>
      </c>
      <c r="E27" s="200">
        <v>48</v>
      </c>
      <c r="F27" s="200">
        <v>82</v>
      </c>
      <c r="G27" s="200">
        <v>299</v>
      </c>
      <c r="H27" s="200">
        <v>10</v>
      </c>
      <c r="I27" s="200">
        <v>4</v>
      </c>
      <c r="J27" s="200">
        <v>1228</v>
      </c>
      <c r="K27" s="200">
        <v>3</v>
      </c>
    </row>
    <row r="28" spans="1:13" s="30" customFormat="1" ht="11.25" customHeight="1" x14ac:dyDescent="0.2">
      <c r="A28" s="116" t="s">
        <v>91</v>
      </c>
      <c r="B28" s="199">
        <v>4923</v>
      </c>
      <c r="C28" s="200">
        <v>3152</v>
      </c>
      <c r="D28" s="200">
        <v>2815</v>
      </c>
      <c r="E28" s="200">
        <v>336</v>
      </c>
      <c r="F28" s="200">
        <v>88</v>
      </c>
      <c r="G28" s="200">
        <v>303</v>
      </c>
      <c r="H28" s="200">
        <v>8</v>
      </c>
      <c r="I28" s="200">
        <v>4</v>
      </c>
      <c r="J28" s="200">
        <v>1365</v>
      </c>
      <c r="K28" s="200">
        <v>3</v>
      </c>
    </row>
    <row r="29" spans="1:13" s="30" customFormat="1" ht="11.25" customHeight="1" x14ac:dyDescent="0.2">
      <c r="A29" s="116" t="s">
        <v>92</v>
      </c>
      <c r="B29" s="199">
        <v>5140</v>
      </c>
      <c r="C29" s="200">
        <v>3310</v>
      </c>
      <c r="D29" s="200">
        <v>2974</v>
      </c>
      <c r="E29" s="200">
        <v>336</v>
      </c>
      <c r="F29" s="200">
        <v>88</v>
      </c>
      <c r="G29" s="200">
        <v>300</v>
      </c>
      <c r="H29" s="200">
        <v>8</v>
      </c>
      <c r="I29" s="200">
        <v>4</v>
      </c>
      <c r="J29" s="200">
        <v>1426</v>
      </c>
      <c r="K29" s="200">
        <v>3</v>
      </c>
    </row>
    <row r="30" spans="1:13" s="30" customFormat="1" ht="11.25" customHeight="1" x14ac:dyDescent="0.2">
      <c r="A30" s="116" t="s">
        <v>93</v>
      </c>
      <c r="B30" s="199">
        <v>5799</v>
      </c>
      <c r="C30" s="200">
        <v>3823</v>
      </c>
      <c r="D30" s="200">
        <v>3133</v>
      </c>
      <c r="E30" s="200">
        <v>690</v>
      </c>
      <c r="F30" s="200">
        <v>84</v>
      </c>
      <c r="G30" s="200">
        <v>300</v>
      </c>
      <c r="H30" s="200">
        <v>8</v>
      </c>
      <c r="I30" s="200">
        <v>4</v>
      </c>
      <c r="J30" s="200">
        <v>1576</v>
      </c>
      <c r="K30" s="200">
        <v>3</v>
      </c>
    </row>
    <row r="31" spans="1:13" s="30" customFormat="1" ht="11.25" customHeight="1" x14ac:dyDescent="0.2">
      <c r="A31" s="116" t="s">
        <v>94</v>
      </c>
      <c r="B31" s="199">
        <v>6288</v>
      </c>
      <c r="C31" s="200">
        <v>4119</v>
      </c>
      <c r="D31" s="200">
        <v>3259</v>
      </c>
      <c r="E31" s="200">
        <v>860</v>
      </c>
      <c r="F31" s="200">
        <v>90</v>
      </c>
      <c r="G31" s="200">
        <v>298</v>
      </c>
      <c r="H31" s="200">
        <v>8</v>
      </c>
      <c r="I31" s="200">
        <v>4</v>
      </c>
      <c r="J31" s="200">
        <v>1764</v>
      </c>
      <c r="K31" s="200">
        <v>3</v>
      </c>
    </row>
    <row r="32" spans="1:13" s="30" customFormat="1" ht="11.25" customHeight="1" x14ac:dyDescent="0.2">
      <c r="A32" s="116" t="s">
        <v>95</v>
      </c>
      <c r="B32" s="199">
        <v>6792</v>
      </c>
      <c r="C32" s="200">
        <v>4405</v>
      </c>
      <c r="D32" s="200">
        <v>3338</v>
      </c>
      <c r="E32" s="200">
        <v>1068</v>
      </c>
      <c r="F32" s="200">
        <v>95</v>
      </c>
      <c r="G32" s="200">
        <v>307</v>
      </c>
      <c r="H32" s="200">
        <v>8</v>
      </c>
      <c r="I32" s="200">
        <v>4</v>
      </c>
      <c r="J32" s="200">
        <v>1969</v>
      </c>
      <c r="K32" s="200">
        <v>3</v>
      </c>
    </row>
    <row r="33" spans="1:15" s="30" customFormat="1" ht="11.25" customHeight="1" x14ac:dyDescent="0.2">
      <c r="A33" s="116" t="s">
        <v>96</v>
      </c>
      <c r="B33" s="199">
        <v>7103</v>
      </c>
      <c r="C33" s="200">
        <v>4491</v>
      </c>
      <c r="D33" s="200">
        <v>3423</v>
      </c>
      <c r="E33" s="200">
        <v>1068</v>
      </c>
      <c r="F33" s="200">
        <v>82</v>
      </c>
      <c r="G33" s="200">
        <v>326</v>
      </c>
      <c r="H33" s="200">
        <v>8</v>
      </c>
      <c r="I33" s="200">
        <v>4</v>
      </c>
      <c r="J33" s="200">
        <v>2189</v>
      </c>
      <c r="K33" s="200">
        <v>3</v>
      </c>
    </row>
    <row r="34" spans="1:15" s="30" customFormat="1" ht="11.25" customHeight="1" x14ac:dyDescent="0.2">
      <c r="A34" s="116" t="s">
        <v>97</v>
      </c>
      <c r="B34" s="199">
        <v>7717</v>
      </c>
      <c r="C34" s="200">
        <v>4599</v>
      </c>
      <c r="D34" s="200">
        <v>3519</v>
      </c>
      <c r="E34" s="200">
        <v>1080</v>
      </c>
      <c r="F34" s="200">
        <v>78</v>
      </c>
      <c r="G34" s="200">
        <v>345</v>
      </c>
      <c r="H34" s="200">
        <v>8</v>
      </c>
      <c r="I34" s="200">
        <v>5</v>
      </c>
      <c r="J34" s="200">
        <v>2679</v>
      </c>
      <c r="K34" s="200">
        <v>3</v>
      </c>
    </row>
    <row r="35" spans="1:15" s="30" customFormat="1" ht="11.25" customHeight="1" x14ac:dyDescent="0.2">
      <c r="A35" s="116" t="s">
        <v>98</v>
      </c>
      <c r="B35" s="199">
        <v>8325</v>
      </c>
      <c r="C35" s="200">
        <v>4632</v>
      </c>
      <c r="D35" s="200">
        <v>3539</v>
      </c>
      <c r="E35" s="200">
        <v>1093</v>
      </c>
      <c r="F35" s="200">
        <v>78</v>
      </c>
      <c r="G35" s="200">
        <v>357</v>
      </c>
      <c r="H35" s="200">
        <v>7</v>
      </c>
      <c r="I35" s="200">
        <v>5</v>
      </c>
      <c r="J35" s="200">
        <v>3242</v>
      </c>
      <c r="K35" s="200">
        <v>3</v>
      </c>
    </row>
    <row r="36" spans="1:15" s="30" customFormat="1" ht="11.25" customHeight="1" x14ac:dyDescent="0.2">
      <c r="A36" s="116" t="s">
        <v>248</v>
      </c>
      <c r="B36" s="199">
        <f>SUM(D36:K36)</f>
        <v>9013.2749999999996</v>
      </c>
      <c r="C36" s="200">
        <v>4989.2190000000001</v>
      </c>
      <c r="D36" s="200">
        <v>3667.6190000000001</v>
      </c>
      <c r="E36" s="200">
        <v>1321.6</v>
      </c>
      <c r="F36" s="200">
        <f>56.397+0.675+38.777</f>
        <v>95.84899999999999</v>
      </c>
      <c r="G36" s="200">
        <f>340.831+14.716</f>
        <v>355.54700000000003</v>
      </c>
      <c r="H36" s="200">
        <v>7.23</v>
      </c>
      <c r="I36" s="200">
        <v>4.6520000000000001</v>
      </c>
      <c r="J36" s="200">
        <v>3558.0419999999999</v>
      </c>
      <c r="K36" s="200">
        <v>2.7360000000000002</v>
      </c>
    </row>
    <row r="37" spans="1:15" s="126" customFormat="1" ht="23.1" customHeight="1" x14ac:dyDescent="0.2">
      <c r="A37" s="114"/>
      <c r="B37" s="124"/>
      <c r="C37" s="124"/>
      <c r="D37" s="125"/>
      <c r="E37" s="125"/>
      <c r="F37" s="125"/>
      <c r="G37" s="125"/>
      <c r="H37" s="125"/>
      <c r="I37" s="125"/>
      <c r="J37" s="125"/>
      <c r="K37" s="125"/>
    </row>
    <row r="38" spans="1:15" s="32" customFormat="1" ht="11.45" customHeight="1" x14ac:dyDescent="0.2">
      <c r="A38" s="113" t="s">
        <v>99</v>
      </c>
      <c r="B38" s="112"/>
      <c r="C38" s="112"/>
      <c r="D38" s="112"/>
      <c r="E38" s="112"/>
      <c r="F38" s="112"/>
      <c r="G38" s="112"/>
      <c r="H38" s="112"/>
      <c r="I38" s="112"/>
      <c r="J38" s="112"/>
      <c r="K38" s="112"/>
      <c r="M38" s="132" t="s">
        <v>100</v>
      </c>
    </row>
    <row r="39" spans="1:15" ht="11.45" customHeight="1" x14ac:dyDescent="0.2">
      <c r="M39" s="27" t="s">
        <v>13</v>
      </c>
      <c r="N39" s="81" t="s">
        <v>20</v>
      </c>
      <c r="O39" s="81" t="s">
        <v>22</v>
      </c>
    </row>
    <row r="40" spans="1:15" ht="11.45" customHeight="1" x14ac:dyDescent="0.2">
      <c r="M40" s="80">
        <v>2005</v>
      </c>
      <c r="N40" s="29">
        <v>2202</v>
      </c>
      <c r="O40" s="29">
        <v>1186</v>
      </c>
    </row>
    <row r="41" spans="1:15" ht="11.45" customHeight="1" x14ac:dyDescent="0.2">
      <c r="M41" s="80">
        <v>2006</v>
      </c>
      <c r="N41" s="29">
        <v>2973</v>
      </c>
      <c r="O41" s="29">
        <v>1394</v>
      </c>
    </row>
    <row r="42" spans="1:15" ht="11.45" customHeight="1" x14ac:dyDescent="0.2">
      <c r="M42" s="80">
        <v>2007</v>
      </c>
      <c r="N42" s="29">
        <v>3656</v>
      </c>
      <c r="O42" s="29">
        <v>1518</v>
      </c>
    </row>
    <row r="43" spans="1:15" ht="11.45" customHeight="1" x14ac:dyDescent="0.2">
      <c r="M43" s="80">
        <v>2008</v>
      </c>
      <c r="N43" s="29">
        <v>4434</v>
      </c>
      <c r="O43" s="29">
        <v>1610</v>
      </c>
    </row>
    <row r="44" spans="1:15" ht="11.45" customHeight="1" x14ac:dyDescent="0.2">
      <c r="M44" s="80">
        <v>2009</v>
      </c>
      <c r="N44" s="29">
        <v>5961</v>
      </c>
      <c r="O44" s="29">
        <v>1834</v>
      </c>
    </row>
    <row r="45" spans="1:15" ht="11.45" customHeight="1" x14ac:dyDescent="0.2">
      <c r="M45" s="80">
        <v>2010</v>
      </c>
      <c r="N45" s="29">
        <v>7859</v>
      </c>
      <c r="O45" s="29">
        <v>2054</v>
      </c>
    </row>
    <row r="46" spans="1:15" ht="11.45" customHeight="1" x14ac:dyDescent="0.2">
      <c r="M46" s="80">
        <v>2011</v>
      </c>
      <c r="N46" s="29">
        <v>10178</v>
      </c>
      <c r="O46" s="29">
        <v>2475</v>
      </c>
    </row>
    <row r="47" spans="1:15" ht="11.45" customHeight="1" x14ac:dyDescent="0.2">
      <c r="M47" s="80">
        <v>2012</v>
      </c>
      <c r="N47" s="29">
        <v>13133</v>
      </c>
      <c r="O47" s="29">
        <v>3160</v>
      </c>
    </row>
    <row r="48" spans="1:15" ht="11.45" customHeight="1" x14ac:dyDescent="0.2">
      <c r="M48" s="80">
        <v>2013</v>
      </c>
      <c r="N48" s="29">
        <v>14955</v>
      </c>
      <c r="O48" s="29">
        <v>3746</v>
      </c>
    </row>
    <row r="49" spans="13:15" ht="11.45" customHeight="1" x14ac:dyDescent="0.2">
      <c r="M49" s="80">
        <v>2014</v>
      </c>
      <c r="N49" s="29">
        <v>16312</v>
      </c>
      <c r="O49" s="29">
        <v>4296</v>
      </c>
    </row>
    <row r="50" spans="13:15" x14ac:dyDescent="0.2">
      <c r="M50" s="80">
        <v>2015</v>
      </c>
      <c r="N50" s="29">
        <v>17191</v>
      </c>
      <c r="O50" s="29">
        <v>4923</v>
      </c>
    </row>
    <row r="51" spans="13:15" x14ac:dyDescent="0.2">
      <c r="M51" s="80">
        <v>2016</v>
      </c>
      <c r="N51" s="29">
        <v>17818</v>
      </c>
      <c r="O51" s="29">
        <v>5140</v>
      </c>
    </row>
    <row r="52" spans="13:15" x14ac:dyDescent="0.2">
      <c r="M52" s="80">
        <v>2017</v>
      </c>
      <c r="N52" s="29">
        <v>18730</v>
      </c>
      <c r="O52" s="29">
        <v>5799</v>
      </c>
    </row>
    <row r="53" spans="13:15" x14ac:dyDescent="0.2">
      <c r="M53" s="80">
        <v>2018</v>
      </c>
      <c r="N53" s="29">
        <v>19165</v>
      </c>
      <c r="O53" s="29">
        <v>6288</v>
      </c>
    </row>
    <row r="54" spans="13:15" x14ac:dyDescent="0.2">
      <c r="M54" s="80">
        <v>2019</v>
      </c>
      <c r="N54" s="29">
        <v>20294</v>
      </c>
      <c r="O54" s="29">
        <v>6792</v>
      </c>
    </row>
    <row r="55" spans="13:15" x14ac:dyDescent="0.2">
      <c r="M55" s="80">
        <v>2020</v>
      </c>
      <c r="N55" s="29">
        <v>22042</v>
      </c>
      <c r="O55" s="29">
        <v>7103</v>
      </c>
    </row>
    <row r="56" spans="13:15" x14ac:dyDescent="0.2">
      <c r="M56" s="80">
        <v>2021</v>
      </c>
      <c r="N56" s="29">
        <v>25124</v>
      </c>
      <c r="O56" s="29">
        <v>7717</v>
      </c>
    </row>
    <row r="57" spans="13:15" x14ac:dyDescent="0.2">
      <c r="M57" s="80">
        <v>2022</v>
      </c>
      <c r="N57" s="29">
        <v>30773</v>
      </c>
      <c r="O57" s="29">
        <v>8325</v>
      </c>
    </row>
    <row r="58" spans="13:15" x14ac:dyDescent="0.2">
      <c r="M58" s="80">
        <v>2023</v>
      </c>
      <c r="N58" s="146">
        <f>B20</f>
        <v>47956</v>
      </c>
      <c r="O58" s="146">
        <f>B36</f>
        <v>9013.2749999999996</v>
      </c>
    </row>
    <row r="59" spans="13:15" x14ac:dyDescent="0.2">
      <c r="M59" s="141"/>
    </row>
    <row r="60" spans="13:15" x14ac:dyDescent="0.2">
      <c r="M60" s="141"/>
      <c r="N60" s="183"/>
      <c r="O60" s="183"/>
    </row>
  </sheetData>
  <hyperlinks>
    <hyperlink ref="A1" location="Inhalt!A6" display="Link zum Inhaltsverzeichnis"/>
    <hyperlink ref="A38" location="_GrafikDaten_19.4" display="Grafik 19.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drawing r:id="rId2"/>
  <legacyDrawing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7"/>
  <sheetViews>
    <sheetView zoomScale="160" zoomScaleNormal="160" workbookViewId="0"/>
  </sheetViews>
  <sheetFormatPr baseColWidth="10" defaultRowHeight="11.45" customHeight="1" x14ac:dyDescent="0.2"/>
  <cols>
    <col min="1" max="1" width="29.7109375" style="42" customWidth="1"/>
    <col min="2" max="2" width="6.7109375" style="27" customWidth="1"/>
    <col min="3" max="7" width="9.28515625" style="27" customWidth="1"/>
    <col min="8" max="8" width="9.28515625" style="40" customWidth="1"/>
    <col min="9" max="9" width="2.7109375" style="27" customWidth="1"/>
    <col min="10" max="10" width="6.85546875" style="27" customWidth="1"/>
    <col min="11" max="16384" width="11.42578125" style="27"/>
  </cols>
  <sheetData>
    <row r="1" spans="1:10" ht="12" customHeight="1" x14ac:dyDescent="0.2">
      <c r="A1" s="96" t="s">
        <v>79</v>
      </c>
    </row>
    <row r="2" spans="1:10" s="31" customFormat="1" ht="30" customHeight="1" x14ac:dyDescent="0.2">
      <c r="A2" s="79" t="s">
        <v>23</v>
      </c>
      <c r="B2" s="84"/>
      <c r="C2" s="51"/>
      <c r="D2" s="51"/>
      <c r="E2" s="51"/>
      <c r="F2" s="51"/>
      <c r="G2" s="51"/>
      <c r="H2" s="51"/>
    </row>
    <row r="3" spans="1:10" s="32" customFormat="1" ht="30" customHeight="1" x14ac:dyDescent="0.2">
      <c r="A3"/>
      <c r="B3" s="44"/>
      <c r="C3" s="44"/>
      <c r="D3" s="44"/>
      <c r="E3" s="44"/>
      <c r="F3" s="44"/>
      <c r="G3" s="44"/>
      <c r="H3" s="44"/>
    </row>
    <row r="4" spans="1:10" ht="12" customHeight="1" x14ac:dyDescent="0.2">
      <c r="A4" s="164" t="s">
        <v>142</v>
      </c>
      <c r="B4" s="165" t="s">
        <v>105</v>
      </c>
      <c r="C4" s="178" t="s">
        <v>193</v>
      </c>
      <c r="D4" s="178" t="s">
        <v>114</v>
      </c>
      <c r="E4" s="178" t="s">
        <v>115</v>
      </c>
      <c r="F4" s="178" t="s">
        <v>107</v>
      </c>
      <c r="G4" s="178" t="s">
        <v>108</v>
      </c>
      <c r="H4" s="157" t="s">
        <v>116</v>
      </c>
      <c r="J4" s="152"/>
    </row>
    <row r="5" spans="1:10" s="34" customFormat="1" ht="20.100000000000001" customHeight="1" x14ac:dyDescent="0.2">
      <c r="A5" s="147" t="s">
        <v>26</v>
      </c>
      <c r="B5" s="148" t="s">
        <v>24</v>
      </c>
      <c r="C5" s="201">
        <v>6867299</v>
      </c>
      <c r="D5" s="201">
        <v>8962172</v>
      </c>
      <c r="E5" s="201">
        <v>13925625</v>
      </c>
      <c r="F5" s="201">
        <v>18154794</v>
      </c>
      <c r="G5" s="202">
        <v>18842617</v>
      </c>
      <c r="H5" s="202">
        <v>19113265</v>
      </c>
      <c r="J5" s="152"/>
    </row>
    <row r="6" spans="1:10" ht="15" customHeight="1" x14ac:dyDescent="0.2">
      <c r="A6" s="28" t="s">
        <v>225</v>
      </c>
      <c r="B6" s="149" t="s">
        <v>24</v>
      </c>
      <c r="C6" s="203">
        <v>4641131</v>
      </c>
      <c r="D6" s="203">
        <v>4841141</v>
      </c>
      <c r="E6" s="203">
        <v>4149809</v>
      </c>
      <c r="F6" s="203">
        <v>2618584</v>
      </c>
      <c r="G6" s="204">
        <v>4190733</v>
      </c>
      <c r="H6" s="204">
        <v>3381195</v>
      </c>
      <c r="J6" s="141"/>
    </row>
    <row r="7" spans="1:10" ht="11.45" customHeight="1" x14ac:dyDescent="0.2">
      <c r="A7" s="28" t="s">
        <v>226</v>
      </c>
      <c r="B7" s="149" t="s">
        <v>24</v>
      </c>
      <c r="C7" s="203">
        <v>2226168</v>
      </c>
      <c r="D7" s="203">
        <v>4121031</v>
      </c>
      <c r="E7" s="203">
        <v>9775816</v>
      </c>
      <c r="F7" s="203">
        <v>15536209</v>
      </c>
      <c r="G7" s="204">
        <v>14651884</v>
      </c>
      <c r="H7" s="204">
        <v>15732070</v>
      </c>
    </row>
    <row r="8" spans="1:10" ht="20.100000000000001" customHeight="1" x14ac:dyDescent="0.2">
      <c r="A8" s="28" t="s">
        <v>27</v>
      </c>
      <c r="B8" s="149" t="s">
        <v>24</v>
      </c>
      <c r="C8" s="203">
        <v>2932182</v>
      </c>
      <c r="D8" s="203">
        <v>3277185</v>
      </c>
      <c r="E8" s="203">
        <v>3047473</v>
      </c>
      <c r="F8" s="203">
        <v>1204223</v>
      </c>
      <c r="G8" s="204">
        <v>2719169</v>
      </c>
      <c r="H8" s="204">
        <v>2182202</v>
      </c>
      <c r="J8" s="34"/>
    </row>
    <row r="9" spans="1:10" ht="11.45" customHeight="1" x14ac:dyDescent="0.2">
      <c r="A9" s="28" t="s">
        <v>28</v>
      </c>
      <c r="B9" s="149" t="s">
        <v>24</v>
      </c>
      <c r="C9" s="203">
        <v>1575795</v>
      </c>
      <c r="D9" s="203">
        <v>1359379</v>
      </c>
      <c r="E9" s="203">
        <v>1010132</v>
      </c>
      <c r="F9" s="203">
        <v>1296864</v>
      </c>
      <c r="G9" s="204">
        <v>1341563</v>
      </c>
      <c r="H9" s="204">
        <v>1085553</v>
      </c>
      <c r="J9" s="141"/>
    </row>
    <row r="10" spans="1:10" ht="23.1" customHeight="1" x14ac:dyDescent="0.2">
      <c r="A10" s="28" t="s">
        <v>194</v>
      </c>
      <c r="B10" s="149" t="s">
        <v>24</v>
      </c>
      <c r="C10" s="203">
        <v>133154</v>
      </c>
      <c r="D10" s="203">
        <v>204578</v>
      </c>
      <c r="E10" s="203">
        <v>92204</v>
      </c>
      <c r="F10" s="203">
        <v>117497</v>
      </c>
      <c r="G10" s="204">
        <v>130001</v>
      </c>
      <c r="H10" s="204">
        <v>113440</v>
      </c>
      <c r="J10" s="141"/>
    </row>
    <row r="11" spans="1:10" ht="11.45" customHeight="1" x14ac:dyDescent="0.2">
      <c r="A11" s="28" t="s">
        <v>101</v>
      </c>
      <c r="B11" s="149" t="s">
        <v>24</v>
      </c>
      <c r="C11" s="203">
        <v>1774194</v>
      </c>
      <c r="D11" s="203">
        <v>2518244</v>
      </c>
      <c r="E11" s="203">
        <v>6109369</v>
      </c>
      <c r="F11" s="203">
        <v>11122488</v>
      </c>
      <c r="G11" s="204">
        <v>10110272</v>
      </c>
      <c r="H11" s="204">
        <v>10329826</v>
      </c>
      <c r="J11" s="141"/>
    </row>
    <row r="12" spans="1:10" ht="11.45" customHeight="1" x14ac:dyDescent="0.2">
      <c r="A12" s="28" t="s">
        <v>29</v>
      </c>
      <c r="B12" s="149" t="s">
        <v>24</v>
      </c>
      <c r="C12" s="203">
        <v>438146</v>
      </c>
      <c r="D12" s="203">
        <v>1482852</v>
      </c>
      <c r="E12" s="203">
        <v>2442295</v>
      </c>
      <c r="F12" s="203">
        <v>2422305</v>
      </c>
      <c r="G12" s="204">
        <v>2451986</v>
      </c>
      <c r="H12" s="204">
        <v>2507088</v>
      </c>
      <c r="J12" s="141"/>
    </row>
    <row r="13" spans="1:10" ht="11.45" customHeight="1" x14ac:dyDescent="0.2">
      <c r="A13" s="28" t="s">
        <v>187</v>
      </c>
      <c r="B13" s="149" t="s">
        <v>24</v>
      </c>
      <c r="C13" s="203">
        <v>257482</v>
      </c>
      <c r="D13" s="203">
        <v>329704</v>
      </c>
      <c r="E13" s="203">
        <v>334543</v>
      </c>
      <c r="F13" s="203">
        <v>345419</v>
      </c>
      <c r="G13" s="204">
        <v>338299</v>
      </c>
      <c r="H13" s="204">
        <v>296818</v>
      </c>
      <c r="J13" s="141"/>
    </row>
    <row r="14" spans="1:10" ht="11.45" customHeight="1" x14ac:dyDescent="0.2">
      <c r="A14" s="28" t="s">
        <v>184</v>
      </c>
      <c r="B14" s="149" t="s">
        <v>24</v>
      </c>
      <c r="C14" s="203">
        <v>112851</v>
      </c>
      <c r="D14" s="203">
        <v>1095762</v>
      </c>
      <c r="E14" s="203">
        <v>2063236</v>
      </c>
      <c r="F14" s="203">
        <v>2025947</v>
      </c>
      <c r="G14" s="204">
        <v>2070799</v>
      </c>
      <c r="H14" s="204">
        <v>2169246</v>
      </c>
      <c r="J14" s="141"/>
    </row>
    <row r="15" spans="1:10" ht="11.45" customHeight="1" x14ac:dyDescent="0.2">
      <c r="A15" s="28" t="s">
        <v>185</v>
      </c>
      <c r="B15" s="149" t="s">
        <v>24</v>
      </c>
      <c r="C15" s="203">
        <v>67813</v>
      </c>
      <c r="D15" s="203">
        <v>57386</v>
      </c>
      <c r="E15" s="203">
        <v>44516</v>
      </c>
      <c r="F15" s="203">
        <v>50939</v>
      </c>
      <c r="G15" s="204">
        <v>42888</v>
      </c>
      <c r="H15" s="204">
        <v>41024</v>
      </c>
      <c r="J15" s="141"/>
    </row>
    <row r="16" spans="1:10" ht="11.45" customHeight="1" x14ac:dyDescent="0.2">
      <c r="A16" s="28" t="s">
        <v>102</v>
      </c>
      <c r="B16" s="149" t="s">
        <v>24</v>
      </c>
      <c r="C16" s="203">
        <v>7848</v>
      </c>
      <c r="D16" s="203">
        <v>113124</v>
      </c>
      <c r="E16" s="203">
        <v>1217467</v>
      </c>
      <c r="F16" s="203">
        <v>1987941</v>
      </c>
      <c r="G16" s="204">
        <v>2085671</v>
      </c>
      <c r="H16" s="204">
        <v>2891618</v>
      </c>
      <c r="J16" s="141"/>
    </row>
    <row r="17" spans="1:10" ht="11.45" customHeight="1" x14ac:dyDescent="0.2">
      <c r="A17" s="28" t="s">
        <v>186</v>
      </c>
      <c r="B17" s="149" t="s">
        <v>24</v>
      </c>
      <c r="C17" s="203">
        <v>5980</v>
      </c>
      <c r="D17" s="203">
        <v>6810</v>
      </c>
      <c r="E17" s="203">
        <v>6685</v>
      </c>
      <c r="F17" s="203">
        <v>3475</v>
      </c>
      <c r="G17" s="204">
        <v>3955</v>
      </c>
      <c r="H17" s="204">
        <v>3538</v>
      </c>
      <c r="J17" s="141"/>
    </row>
    <row r="18" spans="1:10" ht="20.100000000000001" customHeight="1" x14ac:dyDescent="0.2">
      <c r="A18" s="33" t="s">
        <v>26</v>
      </c>
      <c r="B18" s="149" t="s">
        <v>25</v>
      </c>
      <c r="C18" s="205">
        <v>100</v>
      </c>
      <c r="D18" s="205">
        <v>100</v>
      </c>
      <c r="E18" s="205">
        <v>100</v>
      </c>
      <c r="F18" s="205">
        <v>100</v>
      </c>
      <c r="G18" s="205">
        <v>100</v>
      </c>
      <c r="H18" s="205">
        <v>100</v>
      </c>
      <c r="I18" s="35"/>
    </row>
    <row r="19" spans="1:10" ht="15" customHeight="1" x14ac:dyDescent="0.2">
      <c r="A19" s="28" t="s">
        <v>225</v>
      </c>
      <c r="B19" s="149" t="s">
        <v>25</v>
      </c>
      <c r="C19" s="206">
        <v>67.599999999999994</v>
      </c>
      <c r="D19" s="206">
        <v>54</v>
      </c>
      <c r="E19" s="206">
        <v>29.8</v>
      </c>
      <c r="F19" s="206">
        <v>14.4</v>
      </c>
      <c r="G19" s="207">
        <v>22.2</v>
      </c>
      <c r="H19" s="207">
        <v>17.7</v>
      </c>
    </row>
    <row r="20" spans="1:10" ht="11.45" customHeight="1" x14ac:dyDescent="0.2">
      <c r="A20" s="28" t="s">
        <v>226</v>
      </c>
      <c r="B20" s="149" t="s">
        <v>25</v>
      </c>
      <c r="C20" s="206">
        <v>32.4</v>
      </c>
      <c r="D20" s="206">
        <v>46</v>
      </c>
      <c r="E20" s="206">
        <v>70.2</v>
      </c>
      <c r="F20" s="206">
        <v>85.6</v>
      </c>
      <c r="G20" s="207">
        <v>77.8</v>
      </c>
      <c r="H20" s="207">
        <v>82.3</v>
      </c>
    </row>
    <row r="21" spans="1:10" ht="20.100000000000001" customHeight="1" x14ac:dyDescent="0.2">
      <c r="A21" s="28" t="s">
        <v>27</v>
      </c>
      <c r="B21" s="149" t="s">
        <v>25</v>
      </c>
      <c r="C21" s="206">
        <v>42.7</v>
      </c>
      <c r="D21" s="206">
        <v>36.6</v>
      </c>
      <c r="E21" s="206">
        <v>21.9</v>
      </c>
      <c r="F21" s="206">
        <v>6.6</v>
      </c>
      <c r="G21" s="207">
        <v>14.4</v>
      </c>
      <c r="H21" s="207">
        <v>11.4</v>
      </c>
      <c r="I21" s="36"/>
    </row>
    <row r="22" spans="1:10" ht="11.45" customHeight="1" x14ac:dyDescent="0.2">
      <c r="A22" s="28" t="s">
        <v>28</v>
      </c>
      <c r="B22" s="149" t="s">
        <v>25</v>
      </c>
      <c r="C22" s="206">
        <v>22.9</v>
      </c>
      <c r="D22" s="206">
        <v>15.2</v>
      </c>
      <c r="E22" s="206">
        <v>7.3</v>
      </c>
      <c r="F22" s="206">
        <v>7.1</v>
      </c>
      <c r="G22" s="207">
        <v>7.1</v>
      </c>
      <c r="H22" s="207">
        <v>5.7</v>
      </c>
      <c r="I22" s="36"/>
    </row>
    <row r="23" spans="1:10" ht="23.1" customHeight="1" x14ac:dyDescent="0.2">
      <c r="A23" s="28" t="s">
        <v>194</v>
      </c>
      <c r="B23" s="149" t="s">
        <v>25</v>
      </c>
      <c r="C23" s="206">
        <v>1.9</v>
      </c>
      <c r="D23" s="206">
        <v>2.2999999999999998</v>
      </c>
      <c r="E23" s="206">
        <v>0.7</v>
      </c>
      <c r="F23" s="206">
        <v>0.6</v>
      </c>
      <c r="G23" s="207">
        <v>0.7</v>
      </c>
      <c r="H23" s="207">
        <v>0.6</v>
      </c>
      <c r="I23" s="36"/>
    </row>
    <row r="24" spans="1:10" ht="11.45" customHeight="1" x14ac:dyDescent="0.2">
      <c r="A24" s="28" t="s">
        <v>101</v>
      </c>
      <c r="B24" s="149" t="s">
        <v>25</v>
      </c>
      <c r="C24" s="206">
        <v>25.8</v>
      </c>
      <c r="D24" s="206">
        <v>28.1</v>
      </c>
      <c r="E24" s="206">
        <v>43.9</v>
      </c>
      <c r="F24" s="206">
        <v>61.3</v>
      </c>
      <c r="G24" s="207">
        <v>53.7</v>
      </c>
      <c r="H24" s="207">
        <v>54</v>
      </c>
      <c r="I24" s="36"/>
    </row>
    <row r="25" spans="1:10" ht="11.45" customHeight="1" x14ac:dyDescent="0.2">
      <c r="A25" s="28" t="s">
        <v>29</v>
      </c>
      <c r="B25" s="149" t="s">
        <v>25</v>
      </c>
      <c r="C25" s="206">
        <v>6.4</v>
      </c>
      <c r="D25" s="206">
        <v>16.5</v>
      </c>
      <c r="E25" s="206">
        <v>17.5</v>
      </c>
      <c r="F25" s="206">
        <v>13.3</v>
      </c>
      <c r="G25" s="207">
        <v>13</v>
      </c>
      <c r="H25" s="207">
        <v>13.1</v>
      </c>
      <c r="I25" s="36"/>
    </row>
    <row r="26" spans="1:10" ht="11.45" customHeight="1" x14ac:dyDescent="0.2">
      <c r="A26" s="28" t="s">
        <v>187</v>
      </c>
      <c r="B26" s="149" t="s">
        <v>25</v>
      </c>
      <c r="C26" s="206">
        <v>3.7</v>
      </c>
      <c r="D26" s="206">
        <v>3.7</v>
      </c>
      <c r="E26" s="206">
        <v>2.4</v>
      </c>
      <c r="F26" s="206">
        <v>1.9</v>
      </c>
      <c r="G26" s="207">
        <v>1.8</v>
      </c>
      <c r="H26" s="207">
        <v>1.6</v>
      </c>
      <c r="I26" s="36"/>
    </row>
    <row r="27" spans="1:10" ht="11.45" customHeight="1" x14ac:dyDescent="0.2">
      <c r="A27" s="28" t="s">
        <v>184</v>
      </c>
      <c r="B27" s="149" t="s">
        <v>25</v>
      </c>
      <c r="C27" s="206">
        <v>1.6</v>
      </c>
      <c r="D27" s="206">
        <v>12.2</v>
      </c>
      <c r="E27" s="206">
        <v>14.8</v>
      </c>
      <c r="F27" s="206">
        <v>11.2</v>
      </c>
      <c r="G27" s="207">
        <v>11</v>
      </c>
      <c r="H27" s="207">
        <v>11.3</v>
      </c>
      <c r="I27" s="36"/>
    </row>
    <row r="28" spans="1:10" ht="11.45" customHeight="1" x14ac:dyDescent="0.2">
      <c r="A28" s="28" t="s">
        <v>185</v>
      </c>
      <c r="B28" s="149" t="s">
        <v>25</v>
      </c>
      <c r="C28" s="206">
        <v>1</v>
      </c>
      <c r="D28" s="206">
        <v>0.6</v>
      </c>
      <c r="E28" s="206">
        <v>0.3</v>
      </c>
      <c r="F28" s="206">
        <v>0.3</v>
      </c>
      <c r="G28" s="207">
        <v>0.2</v>
      </c>
      <c r="H28" s="207">
        <v>0.2</v>
      </c>
      <c r="I28" s="36"/>
    </row>
    <row r="29" spans="1:10" ht="11.45" customHeight="1" x14ac:dyDescent="0.2">
      <c r="A29" s="28" t="s">
        <v>102</v>
      </c>
      <c r="B29" s="149" t="s">
        <v>25</v>
      </c>
      <c r="C29" s="206">
        <v>0.1</v>
      </c>
      <c r="D29" s="206">
        <v>1.3</v>
      </c>
      <c r="E29" s="206">
        <v>8.6999999999999993</v>
      </c>
      <c r="F29" s="206">
        <v>10.9</v>
      </c>
      <c r="G29" s="207">
        <v>11.1</v>
      </c>
      <c r="H29" s="207">
        <v>15.1</v>
      </c>
      <c r="I29" s="36"/>
    </row>
    <row r="30" spans="1:10" ht="11.45" customHeight="1" x14ac:dyDescent="0.2">
      <c r="A30" s="28" t="s">
        <v>186</v>
      </c>
      <c r="B30" s="149" t="s">
        <v>25</v>
      </c>
      <c r="C30" s="206">
        <v>0.1</v>
      </c>
      <c r="D30" s="206">
        <v>0.1</v>
      </c>
      <c r="E30" s="206">
        <v>0</v>
      </c>
      <c r="F30" s="206">
        <v>0</v>
      </c>
      <c r="G30" s="207">
        <v>0</v>
      </c>
      <c r="H30" s="207">
        <v>0</v>
      </c>
      <c r="I30" s="36"/>
    </row>
    <row r="31" spans="1:10" s="32" customFormat="1" ht="23.1" customHeight="1" x14ac:dyDescent="0.2">
      <c r="A31" s="53"/>
      <c r="B31" s="39"/>
      <c r="C31" s="110"/>
      <c r="D31" s="39"/>
      <c r="E31" s="110"/>
      <c r="F31" s="39"/>
      <c r="G31" s="110"/>
      <c r="H31" s="128"/>
    </row>
    <row r="32" spans="1:10" s="32" customFormat="1" ht="11.45" customHeight="1" x14ac:dyDescent="0.2">
      <c r="A32" s="113" t="s">
        <v>103</v>
      </c>
      <c r="B32" s="39"/>
      <c r="C32" s="110"/>
      <c r="D32" s="39"/>
      <c r="E32" s="110"/>
      <c r="F32" s="39"/>
      <c r="G32" s="110"/>
      <c r="H32" s="128"/>
      <c r="J32" s="132" t="s">
        <v>104</v>
      </c>
    </row>
    <row r="33" spans="1:14" ht="23.1" customHeight="1" x14ac:dyDescent="0.2">
      <c r="A33" s="38"/>
      <c r="B33" s="39"/>
      <c r="C33" s="39"/>
      <c r="D33" s="39"/>
      <c r="E33" s="39"/>
      <c r="F33" s="39"/>
      <c r="G33" s="39"/>
      <c r="J33" s="81" t="s">
        <v>13</v>
      </c>
      <c r="K33" s="26" t="s">
        <v>156</v>
      </c>
      <c r="L33" s="81" t="s">
        <v>135</v>
      </c>
      <c r="M33" s="81" t="s">
        <v>57</v>
      </c>
      <c r="N33" s="26" t="s">
        <v>157</v>
      </c>
    </row>
    <row r="34" spans="1:14" ht="11.45" customHeight="1" x14ac:dyDescent="0.2">
      <c r="A34" s="38"/>
      <c r="B34" s="39"/>
      <c r="C34" s="41"/>
      <c r="D34" s="39"/>
      <c r="E34" s="39"/>
      <c r="F34" s="39"/>
      <c r="G34" s="39"/>
      <c r="J34" s="106">
        <v>1991</v>
      </c>
      <c r="K34" s="37">
        <v>0.08</v>
      </c>
      <c r="L34" s="37">
        <v>0.14499999999999999</v>
      </c>
      <c r="M34" s="37">
        <v>0.14199999999999999</v>
      </c>
      <c r="N34" s="37">
        <v>2E-3</v>
      </c>
    </row>
    <row r="35" spans="1:14" ht="11.45" customHeight="1" x14ac:dyDescent="0.2">
      <c r="A35" s="38"/>
      <c r="B35" s="39"/>
      <c r="C35" s="39"/>
      <c r="D35" s="39"/>
      <c r="E35" s="39"/>
      <c r="F35" s="39"/>
      <c r="G35" s="39"/>
      <c r="J35" s="106">
        <v>1992</v>
      </c>
      <c r="K35" s="37">
        <v>0.23499999999999999</v>
      </c>
      <c r="L35" s="37">
        <v>9.6000000000000002E-2</v>
      </c>
      <c r="M35" s="37">
        <v>2.1000000000000001E-2</v>
      </c>
      <c r="N35" s="37">
        <v>2E-3</v>
      </c>
    </row>
    <row r="36" spans="1:14" ht="11.45" customHeight="1" x14ac:dyDescent="0.2">
      <c r="J36" s="106">
        <v>1993</v>
      </c>
      <c r="K36" s="37">
        <v>0.189</v>
      </c>
      <c r="L36" s="37">
        <v>3.9E-2</v>
      </c>
      <c r="M36" s="37">
        <v>0.14899999999999999</v>
      </c>
      <c r="N36" s="37">
        <v>2E-3</v>
      </c>
    </row>
    <row r="37" spans="1:14" ht="11.45" customHeight="1" x14ac:dyDescent="0.2">
      <c r="J37" s="106">
        <v>1994</v>
      </c>
      <c r="K37" s="37">
        <v>0.38900000000000001</v>
      </c>
      <c r="L37" s="37">
        <v>0.995</v>
      </c>
      <c r="M37" s="37">
        <v>7.0999999999999994E-2</v>
      </c>
      <c r="N37" s="37">
        <v>5.0000000000000001E-3</v>
      </c>
    </row>
    <row r="38" spans="1:14" ht="11.45" customHeight="1" x14ac:dyDescent="0.2">
      <c r="J38" s="106">
        <v>1995</v>
      </c>
      <c r="K38" s="37">
        <v>0.19600000000000001</v>
      </c>
      <c r="L38" s="37">
        <v>1.948</v>
      </c>
      <c r="M38" s="37">
        <v>0.55400000000000005</v>
      </c>
      <c r="N38" s="37">
        <v>9.5000000000000001E-2</v>
      </c>
    </row>
    <row r="39" spans="1:14" ht="11.45" customHeight="1" x14ac:dyDescent="0.2">
      <c r="J39" s="106">
        <v>1996</v>
      </c>
      <c r="K39" s="37">
        <v>6.2E-2</v>
      </c>
      <c r="L39" s="37">
        <v>2.722</v>
      </c>
      <c r="M39" s="37">
        <v>1.113</v>
      </c>
      <c r="N39" s="37">
        <v>0.13</v>
      </c>
    </row>
    <row r="40" spans="1:14" ht="11.45" customHeight="1" x14ac:dyDescent="0.2">
      <c r="J40" s="106">
        <v>1997</v>
      </c>
      <c r="K40" s="37">
        <v>0.16700000000000001</v>
      </c>
      <c r="L40" s="37">
        <v>1.927</v>
      </c>
      <c r="M40" s="37">
        <v>1.593</v>
      </c>
      <c r="N40" s="37">
        <v>0.219</v>
      </c>
    </row>
    <row r="41" spans="1:14" ht="11.45" customHeight="1" x14ac:dyDescent="0.2">
      <c r="J41" s="106">
        <v>1998</v>
      </c>
      <c r="K41" s="37">
        <v>0.14699999999999999</v>
      </c>
      <c r="L41" s="37">
        <v>2.077</v>
      </c>
      <c r="M41" s="37">
        <v>1.641</v>
      </c>
      <c r="N41" s="37">
        <v>0.35299999999999998</v>
      </c>
    </row>
    <row r="42" spans="1:14" ht="11.45" customHeight="1" x14ac:dyDescent="0.2">
      <c r="J42" s="106">
        <v>1999</v>
      </c>
      <c r="K42" s="37">
        <v>0.19</v>
      </c>
      <c r="L42" s="37">
        <v>2.4590000000000001</v>
      </c>
      <c r="M42" s="37">
        <v>1.583</v>
      </c>
      <c r="N42" s="37">
        <v>0.51900000000000002</v>
      </c>
    </row>
    <row r="43" spans="1:14" ht="11.45" customHeight="1" x14ac:dyDescent="0.2">
      <c r="J43" s="106">
        <v>2000</v>
      </c>
      <c r="K43" s="37">
        <v>9.1999999999999998E-2</v>
      </c>
      <c r="L43" s="37">
        <v>2.3889999999999998</v>
      </c>
      <c r="M43" s="37">
        <v>1.5960000000000001</v>
      </c>
      <c r="N43" s="37">
        <v>0.82899999999999996</v>
      </c>
    </row>
    <row r="44" spans="1:14" ht="11.45" customHeight="1" x14ac:dyDescent="0.2">
      <c r="J44" s="106">
        <v>2001</v>
      </c>
      <c r="K44" s="37">
        <v>0.14000000000000001</v>
      </c>
      <c r="L44" s="37">
        <v>2.4630000000000001</v>
      </c>
      <c r="M44" s="37">
        <v>1.4550000000000001</v>
      </c>
      <c r="N44" s="37">
        <v>0.93300000000000005</v>
      </c>
    </row>
    <row r="45" spans="1:14" ht="11.45" customHeight="1" x14ac:dyDescent="0.2">
      <c r="J45" s="106">
        <v>2002</v>
      </c>
      <c r="K45" s="37">
        <v>0.18099999999999999</v>
      </c>
      <c r="L45" s="37">
        <v>3.032</v>
      </c>
      <c r="M45" s="37">
        <v>1.4790000000000001</v>
      </c>
      <c r="N45" s="37">
        <v>1.3560000000000001</v>
      </c>
    </row>
    <row r="46" spans="1:14" ht="11.45" customHeight="1" x14ac:dyDescent="0.2">
      <c r="J46" s="106">
        <v>2003</v>
      </c>
      <c r="K46" s="37">
        <v>0.125</v>
      </c>
      <c r="L46" s="37">
        <v>2.8759999999999999</v>
      </c>
      <c r="M46" s="37">
        <v>1.5660000000000001</v>
      </c>
      <c r="N46" s="37">
        <v>1.5409999999999999</v>
      </c>
    </row>
    <row r="47" spans="1:14" ht="11.45" customHeight="1" x14ac:dyDescent="0.2">
      <c r="J47" s="106">
        <v>2004</v>
      </c>
      <c r="K47" s="37">
        <v>0.14799999999999999</v>
      </c>
      <c r="L47" s="37">
        <v>3.1389999999999998</v>
      </c>
      <c r="M47" s="37">
        <v>1.58</v>
      </c>
      <c r="N47" s="37">
        <v>2.0379999999999998</v>
      </c>
    </row>
    <row r="48" spans="1:14" ht="11.45" customHeight="1" x14ac:dyDescent="0.2">
      <c r="J48" s="106">
        <v>2005</v>
      </c>
      <c r="K48" s="37">
        <v>0.13300000000000001</v>
      </c>
      <c r="L48" s="37">
        <v>2.9319999999999999</v>
      </c>
      <c r="M48" s="37">
        <v>1.5760000000000001</v>
      </c>
      <c r="N48" s="37">
        <v>2.226</v>
      </c>
    </row>
    <row r="49" spans="10:14" ht="11.45" customHeight="1" x14ac:dyDescent="0.2">
      <c r="J49" s="106">
        <v>2006</v>
      </c>
      <c r="K49" s="37">
        <v>0.109</v>
      </c>
      <c r="L49" s="37">
        <v>3.722</v>
      </c>
      <c r="M49" s="37">
        <v>1.452</v>
      </c>
      <c r="N49" s="37">
        <v>2.3330000000000002</v>
      </c>
    </row>
    <row r="50" spans="10:14" ht="11.45" customHeight="1" x14ac:dyDescent="0.2">
      <c r="J50" s="106">
        <v>2007</v>
      </c>
      <c r="K50" s="37">
        <v>0.107</v>
      </c>
      <c r="L50" s="37">
        <v>3.1789999999999998</v>
      </c>
      <c r="M50" s="37">
        <v>1.3340000000000001</v>
      </c>
      <c r="N50" s="37">
        <v>3.4630000000000001</v>
      </c>
    </row>
    <row r="51" spans="10:14" ht="11.45" customHeight="1" x14ac:dyDescent="0.2">
      <c r="J51" s="106">
        <v>2008</v>
      </c>
      <c r="K51" s="37">
        <v>9.5000000000000001E-2</v>
      </c>
      <c r="L51" s="37">
        <v>3.3660000000000001</v>
      </c>
      <c r="M51" s="37">
        <v>1.4510000000000001</v>
      </c>
      <c r="N51" s="37">
        <v>3.86</v>
      </c>
    </row>
    <row r="52" spans="10:14" ht="11.45" customHeight="1" x14ac:dyDescent="0.2">
      <c r="J52" s="106">
        <v>2009</v>
      </c>
      <c r="K52" s="37">
        <v>0.17699999999999999</v>
      </c>
      <c r="L52" s="37">
        <v>2.2730000000000001</v>
      </c>
      <c r="M52" s="37">
        <v>1.359</v>
      </c>
      <c r="N52" s="37">
        <v>3.8159999999999998</v>
      </c>
    </row>
    <row r="53" spans="10:14" ht="11.45" customHeight="1" x14ac:dyDescent="0.2">
      <c r="J53" s="106">
        <v>2010</v>
      </c>
      <c r="K53" s="37">
        <v>0.20499999999999999</v>
      </c>
      <c r="L53" s="37">
        <v>3.2770000000000001</v>
      </c>
      <c r="M53" s="37">
        <v>1.359</v>
      </c>
      <c r="N53" s="37">
        <v>4.1210000000000004</v>
      </c>
    </row>
    <row r="54" spans="10:14" ht="11.45" customHeight="1" x14ac:dyDescent="0.2">
      <c r="J54" s="106">
        <v>2011</v>
      </c>
      <c r="K54" s="37">
        <v>0.22600000000000001</v>
      </c>
      <c r="L54" s="37">
        <v>3.3570000000000002</v>
      </c>
      <c r="M54" s="37">
        <v>1.343</v>
      </c>
      <c r="N54" s="37">
        <v>5.298</v>
      </c>
    </row>
    <row r="55" spans="10:14" ht="11.45" customHeight="1" x14ac:dyDescent="0.2">
      <c r="J55" s="106">
        <v>2012</v>
      </c>
      <c r="K55" s="37">
        <v>0.125</v>
      </c>
      <c r="L55" s="37">
        <v>3.746</v>
      </c>
      <c r="M55" s="37">
        <v>1.2649999999999999</v>
      </c>
      <c r="N55" s="37">
        <v>6.0919999999999996</v>
      </c>
    </row>
    <row r="56" spans="10:14" ht="11.45" customHeight="1" x14ac:dyDescent="0.2">
      <c r="J56" s="106">
        <v>2013</v>
      </c>
      <c r="K56" s="37">
        <v>0.115</v>
      </c>
      <c r="L56" s="37">
        <v>3.1629999999999998</v>
      </c>
      <c r="M56" s="37">
        <v>1.0669999999999999</v>
      </c>
      <c r="N56" s="37">
        <v>6.8170000000000002</v>
      </c>
    </row>
    <row r="57" spans="10:14" ht="11.45" customHeight="1" x14ac:dyDescent="0.2">
      <c r="J57" s="106">
        <v>2014</v>
      </c>
      <c r="K57" s="37">
        <v>0.10298300000000001</v>
      </c>
      <c r="L57" s="37">
        <v>3.3962650000000001</v>
      </c>
      <c r="M57" s="37">
        <v>1.010165</v>
      </c>
      <c r="N57" s="37">
        <v>7.788424</v>
      </c>
    </row>
    <row r="58" spans="10:14" ht="11.45" customHeight="1" x14ac:dyDescent="0.2">
      <c r="J58" s="106">
        <v>2015</v>
      </c>
      <c r="K58" s="37">
        <v>9.2203999999999994E-2</v>
      </c>
      <c r="L58" s="37">
        <v>3.0474730000000001</v>
      </c>
      <c r="M58" s="37">
        <v>1.010132</v>
      </c>
      <c r="N58" s="37">
        <v>9.7758160000000007</v>
      </c>
    </row>
    <row r="59" spans="10:14" ht="11.45" customHeight="1" x14ac:dyDescent="0.2">
      <c r="J59" s="106">
        <v>2016</v>
      </c>
      <c r="K59" s="37">
        <v>9.3215999999999993E-2</v>
      </c>
      <c r="L59" s="37">
        <v>3.486564</v>
      </c>
      <c r="M59" s="37">
        <v>1.279509</v>
      </c>
      <c r="N59" s="37">
        <v>9.7698710000000002</v>
      </c>
    </row>
    <row r="60" spans="10:14" ht="11.45" customHeight="1" x14ac:dyDescent="0.2">
      <c r="J60" s="106">
        <v>2017</v>
      </c>
      <c r="K60" s="37">
        <v>9.3358999999999998E-2</v>
      </c>
      <c r="L60" s="37">
        <v>3.1075029999999999</v>
      </c>
      <c r="M60" s="37">
        <v>1.2460910000000001</v>
      </c>
      <c r="N60" s="37">
        <v>11.386640999999999</v>
      </c>
    </row>
    <row r="61" spans="10:14" ht="11.45" customHeight="1" x14ac:dyDescent="0.2">
      <c r="J61" s="106">
        <v>2018</v>
      </c>
      <c r="K61" s="37">
        <v>8.6758000000000002E-2</v>
      </c>
      <c r="L61" s="37">
        <v>2.3720460000000001</v>
      </c>
      <c r="M61" s="37">
        <v>1.273401</v>
      </c>
      <c r="N61" s="37">
        <v>12.338639000000001</v>
      </c>
    </row>
    <row r="62" spans="10:14" ht="11.45" customHeight="1" x14ac:dyDescent="0.2">
      <c r="J62" s="106">
        <v>2019</v>
      </c>
      <c r="K62" s="37">
        <v>0.112082</v>
      </c>
      <c r="L62" s="37">
        <v>2.2630819999999998</v>
      </c>
      <c r="M62" s="37">
        <v>1.2326490000000001</v>
      </c>
      <c r="N62" s="37">
        <v>15.019220000000001</v>
      </c>
    </row>
    <row r="63" spans="10:14" ht="11.45" customHeight="1" x14ac:dyDescent="0.2">
      <c r="J63" s="106">
        <v>2020</v>
      </c>
      <c r="K63" s="37">
        <v>0.117497</v>
      </c>
      <c r="L63" s="37">
        <v>1.204223</v>
      </c>
      <c r="M63" s="37">
        <v>1.296864</v>
      </c>
      <c r="N63" s="37">
        <v>15.536208999999999</v>
      </c>
    </row>
    <row r="64" spans="10:14" ht="11.45" customHeight="1" x14ac:dyDescent="0.2">
      <c r="J64" s="143">
        <v>2021</v>
      </c>
      <c r="K64" s="142">
        <v>0.13000100000000001</v>
      </c>
      <c r="L64" s="142">
        <v>2.7191689999999999</v>
      </c>
      <c r="M64" s="142">
        <v>1.3415630000000001</v>
      </c>
      <c r="N64" s="142">
        <v>14.651884000000001</v>
      </c>
    </row>
    <row r="65" spans="10:14" ht="11.45" customHeight="1" x14ac:dyDescent="0.2">
      <c r="J65" s="143">
        <v>2022</v>
      </c>
      <c r="K65" s="142">
        <f>H10/1000000</f>
        <v>0.11344</v>
      </c>
      <c r="L65" s="142">
        <f>H8/1000000</f>
        <v>2.1822020000000002</v>
      </c>
      <c r="M65" s="142">
        <f>H9/1000000</f>
        <v>1.085553</v>
      </c>
      <c r="N65" s="142">
        <f>H7/1000000</f>
        <v>15.73207</v>
      </c>
    </row>
    <row r="66" spans="10:14" ht="11.45" customHeight="1" x14ac:dyDescent="0.2">
      <c r="J66" s="141"/>
    </row>
    <row r="67" spans="10:14" ht="11.45" customHeight="1" x14ac:dyDescent="0.2">
      <c r="J67" s="141"/>
      <c r="K67" s="183"/>
      <c r="L67" s="183"/>
      <c r="M67" s="183"/>
      <c r="N67" s="183"/>
    </row>
  </sheetData>
  <hyperlinks>
    <hyperlink ref="A1" location="Inhalt!A7" display="Link zum Inhaltsverzeichnis"/>
    <hyperlink ref="A32" location="_GrafikDaten_19.5" display="Grafik 19.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zoomScale="160" zoomScaleNormal="160" workbookViewId="0"/>
  </sheetViews>
  <sheetFormatPr baseColWidth="10" defaultRowHeight="11.45" customHeight="1" x14ac:dyDescent="0.2"/>
  <cols>
    <col min="1" max="1" width="40.7109375" style="42" customWidth="1"/>
    <col min="2" max="2" width="10.7109375" style="42" customWidth="1"/>
    <col min="3" max="5" width="13.28515625" style="27" customWidth="1"/>
    <col min="6" max="6" width="2.7109375" style="27" customWidth="1"/>
    <col min="7" max="7" width="12.85546875" style="27" customWidth="1"/>
    <col min="8" max="10" width="6.5703125" style="27" customWidth="1"/>
    <col min="11" max="11" width="5.140625" style="27" customWidth="1"/>
    <col min="12" max="17" width="7.7109375" style="27" customWidth="1"/>
    <col min="18" max="16384" width="11.42578125" style="27"/>
  </cols>
  <sheetData>
    <row r="1" spans="1:8" ht="12" customHeight="1" x14ac:dyDescent="0.2">
      <c r="A1" s="96" t="s">
        <v>79</v>
      </c>
      <c r="B1" s="69"/>
    </row>
    <row r="2" spans="1:8" s="31" customFormat="1" ht="30" customHeight="1" x14ac:dyDescent="0.2">
      <c r="A2" s="83" t="s">
        <v>30</v>
      </c>
      <c r="B2" s="83"/>
      <c r="C2" s="43"/>
      <c r="D2" s="43"/>
      <c r="E2" s="43"/>
      <c r="F2" s="43"/>
      <c r="G2" s="43"/>
      <c r="H2" s="43"/>
    </row>
    <row r="3" spans="1:8" s="32" customFormat="1" ht="30" customHeight="1" x14ac:dyDescent="0.2">
      <c r="A3" s="82"/>
      <c r="B3" s="82"/>
      <c r="C3" s="82"/>
      <c r="D3" s="82"/>
      <c r="E3" s="82"/>
      <c r="F3" s="44"/>
      <c r="G3" s="44"/>
      <c r="H3" s="44"/>
    </row>
    <row r="4" spans="1:8" ht="12" customHeight="1" x14ac:dyDescent="0.2">
      <c r="A4" s="208" t="s">
        <v>31</v>
      </c>
      <c r="B4" s="178" t="s">
        <v>105</v>
      </c>
      <c r="C4" s="178" t="s">
        <v>107</v>
      </c>
      <c r="D4" s="178" t="s">
        <v>108</v>
      </c>
      <c r="E4" s="157" t="s">
        <v>116</v>
      </c>
      <c r="F4" s="45"/>
      <c r="G4" s="46"/>
    </row>
    <row r="5" spans="1:8" s="34" customFormat="1" ht="20.100000000000001" customHeight="1" x14ac:dyDescent="0.2">
      <c r="A5" s="172" t="s">
        <v>32</v>
      </c>
      <c r="B5" s="173" t="s">
        <v>24</v>
      </c>
      <c r="C5" s="193">
        <v>6405572</v>
      </c>
      <c r="D5" s="193">
        <v>6584329</v>
      </c>
      <c r="E5" s="193">
        <v>6525332</v>
      </c>
      <c r="F5" s="47"/>
      <c r="G5" s="48"/>
    </row>
    <row r="6" spans="1:8" ht="11.45" customHeight="1" x14ac:dyDescent="0.2">
      <c r="A6" s="28" t="s">
        <v>33</v>
      </c>
      <c r="B6" s="56" t="s">
        <v>24</v>
      </c>
      <c r="C6" s="193">
        <v>1743891</v>
      </c>
      <c r="D6" s="193">
        <v>1677951</v>
      </c>
      <c r="E6" s="193">
        <v>1578236</v>
      </c>
      <c r="F6" s="141"/>
      <c r="G6" s="49"/>
    </row>
    <row r="7" spans="1:8" ht="11.45" customHeight="1" x14ac:dyDescent="0.2">
      <c r="A7" s="28" t="s">
        <v>34</v>
      </c>
      <c r="B7" s="56" t="s">
        <v>24</v>
      </c>
      <c r="C7" s="193">
        <v>2131498</v>
      </c>
      <c r="D7" s="193">
        <v>2524148</v>
      </c>
      <c r="E7" s="193">
        <v>2451633</v>
      </c>
      <c r="F7" s="141"/>
      <c r="G7" s="49"/>
    </row>
    <row r="8" spans="1:8" ht="11.45" customHeight="1" x14ac:dyDescent="0.2">
      <c r="A8" s="174" t="s">
        <v>35</v>
      </c>
      <c r="B8" s="173" t="s">
        <v>24</v>
      </c>
      <c r="C8" s="193">
        <v>2530183</v>
      </c>
      <c r="D8" s="193">
        <v>2382230</v>
      </c>
      <c r="E8" s="193">
        <v>2495463</v>
      </c>
      <c r="F8" s="50"/>
      <c r="G8" s="49"/>
    </row>
    <row r="9" spans="1:8" ht="20.100000000000001" customHeight="1" x14ac:dyDescent="0.2">
      <c r="A9" s="172" t="s">
        <v>36</v>
      </c>
      <c r="B9" s="173" t="s">
        <v>229</v>
      </c>
      <c r="C9" s="193">
        <v>1280941</v>
      </c>
      <c r="D9" s="193">
        <v>1356059</v>
      </c>
      <c r="E9" s="193">
        <v>1494828</v>
      </c>
      <c r="F9" s="39"/>
      <c r="G9" s="39"/>
    </row>
    <row r="10" spans="1:8" s="31" customFormat="1" ht="11.45" customHeight="1" x14ac:dyDescent="0.2">
      <c r="A10" s="28" t="s">
        <v>33</v>
      </c>
      <c r="B10" s="173" t="s">
        <v>229</v>
      </c>
      <c r="C10" s="193">
        <v>218384</v>
      </c>
      <c r="D10" s="193">
        <v>236285</v>
      </c>
      <c r="E10" s="193">
        <v>289726</v>
      </c>
      <c r="F10" s="51"/>
      <c r="G10" s="51"/>
    </row>
    <row r="11" spans="1:8" ht="11.45" customHeight="1" x14ac:dyDescent="0.2">
      <c r="A11" s="28" t="s">
        <v>34</v>
      </c>
      <c r="B11" s="173" t="s">
        <v>229</v>
      </c>
      <c r="C11" s="193">
        <v>604700</v>
      </c>
      <c r="D11" s="193">
        <v>686689</v>
      </c>
      <c r="E11" s="193">
        <v>700872</v>
      </c>
      <c r="F11" s="45"/>
      <c r="G11" s="46"/>
    </row>
    <row r="12" spans="1:8" ht="11.45" customHeight="1" x14ac:dyDescent="0.2">
      <c r="A12" s="174" t="s">
        <v>35</v>
      </c>
      <c r="B12" s="173" t="s">
        <v>229</v>
      </c>
      <c r="C12" s="193">
        <v>457857</v>
      </c>
      <c r="D12" s="193">
        <v>433085</v>
      </c>
      <c r="E12" s="193">
        <v>504230</v>
      </c>
      <c r="F12" s="52"/>
      <c r="G12" s="52"/>
    </row>
    <row r="13" spans="1:8" ht="20.100000000000001" customHeight="1" x14ac:dyDescent="0.2">
      <c r="A13" s="172" t="s">
        <v>38</v>
      </c>
      <c r="B13" s="173" t="s">
        <v>37</v>
      </c>
      <c r="C13" s="195">
        <v>20</v>
      </c>
      <c r="D13" s="195">
        <v>20.6</v>
      </c>
      <c r="E13" s="195">
        <v>22.91</v>
      </c>
      <c r="F13" s="39"/>
      <c r="G13" s="49"/>
    </row>
    <row r="14" spans="1:8" ht="11.45" customHeight="1" x14ac:dyDescent="0.2">
      <c r="A14" s="28" t="s">
        <v>33</v>
      </c>
      <c r="B14" s="56" t="s">
        <v>37</v>
      </c>
      <c r="C14" s="195">
        <v>12.52</v>
      </c>
      <c r="D14" s="195">
        <v>14.08</v>
      </c>
      <c r="E14" s="195">
        <v>18.36</v>
      </c>
      <c r="F14" s="39"/>
      <c r="G14" s="49"/>
    </row>
    <row r="15" spans="1:8" ht="11.45" customHeight="1" x14ac:dyDescent="0.2">
      <c r="A15" s="28" t="s">
        <v>34</v>
      </c>
      <c r="B15" s="56" t="s">
        <v>37</v>
      </c>
      <c r="C15" s="195">
        <v>28.37</v>
      </c>
      <c r="D15" s="195">
        <v>27.2</v>
      </c>
      <c r="E15" s="195">
        <v>28.59</v>
      </c>
      <c r="F15" s="50"/>
      <c r="G15" s="49"/>
    </row>
    <row r="16" spans="1:8" ht="11.45" customHeight="1" x14ac:dyDescent="0.2">
      <c r="A16" s="174" t="s">
        <v>35</v>
      </c>
      <c r="B16" s="173" t="s">
        <v>37</v>
      </c>
      <c r="C16" s="195">
        <v>18.100000000000001</v>
      </c>
      <c r="D16" s="195">
        <v>18.18</v>
      </c>
      <c r="E16" s="195">
        <v>20.21</v>
      </c>
      <c r="F16" s="50"/>
      <c r="G16" s="49"/>
    </row>
    <row r="17" spans="1:8" ht="11.45" customHeight="1" x14ac:dyDescent="0.2">
      <c r="A17" s="53" t="s">
        <v>76</v>
      </c>
      <c r="B17" s="53"/>
      <c r="C17" s="39"/>
      <c r="D17" s="39"/>
      <c r="E17" s="50"/>
      <c r="F17" s="50"/>
      <c r="G17" s="50"/>
      <c r="H17" s="49"/>
    </row>
    <row r="18" spans="1:8" ht="11.45" customHeight="1" x14ac:dyDescent="0.2">
      <c r="A18" s="54" t="s">
        <v>76</v>
      </c>
      <c r="B18" s="54"/>
      <c r="C18" s="39"/>
      <c r="D18" s="39"/>
      <c r="E18" s="50"/>
      <c r="F18" s="50"/>
      <c r="G18" s="50"/>
      <c r="H18" s="49"/>
    </row>
    <row r="19" spans="1:8" s="31" customFormat="1" ht="30" customHeight="1" x14ac:dyDescent="0.2">
      <c r="A19" s="79" t="s">
        <v>39</v>
      </c>
      <c r="B19" s="79"/>
      <c r="C19" s="43"/>
      <c r="D19" s="43"/>
      <c r="E19" s="43"/>
      <c r="F19" s="43"/>
      <c r="G19" s="43"/>
      <c r="H19" s="43"/>
    </row>
    <row r="20" spans="1:8" ht="11.45" customHeight="1" x14ac:dyDescent="0.2">
      <c r="A20" s="208" t="s">
        <v>31</v>
      </c>
      <c r="B20" s="178" t="s">
        <v>105</v>
      </c>
      <c r="C20" s="178" t="s">
        <v>107</v>
      </c>
      <c r="D20" s="178" t="s">
        <v>108</v>
      </c>
      <c r="E20" s="157" t="s">
        <v>116</v>
      </c>
      <c r="F20" s="32"/>
      <c r="G20" s="32"/>
    </row>
    <row r="21" spans="1:8" ht="20.100000000000001" customHeight="1" x14ac:dyDescent="0.2">
      <c r="A21" s="175" t="s">
        <v>40</v>
      </c>
      <c r="B21" s="180" t="s">
        <v>24</v>
      </c>
      <c r="C21" s="194">
        <v>14890951</v>
      </c>
      <c r="D21" s="194">
        <v>15588855</v>
      </c>
      <c r="E21" s="194">
        <v>14087463</v>
      </c>
      <c r="F21" s="45"/>
      <c r="G21" s="46"/>
    </row>
    <row r="22" spans="1:8" ht="11.45" customHeight="1" x14ac:dyDescent="0.2">
      <c r="A22" s="53" t="s">
        <v>33</v>
      </c>
      <c r="B22" s="56" t="s">
        <v>24</v>
      </c>
      <c r="C22" s="193">
        <v>2583883</v>
      </c>
      <c r="D22" s="193">
        <v>2536540</v>
      </c>
      <c r="E22" s="193">
        <v>2441069</v>
      </c>
      <c r="F22" s="141"/>
      <c r="G22" s="52"/>
    </row>
    <row r="23" spans="1:8" ht="11.45" customHeight="1" x14ac:dyDescent="0.2">
      <c r="A23" s="38" t="s">
        <v>41</v>
      </c>
      <c r="B23" s="173" t="s">
        <v>24</v>
      </c>
      <c r="C23" s="193">
        <v>4023164</v>
      </c>
      <c r="D23" s="193">
        <v>3996858</v>
      </c>
      <c r="E23" s="193">
        <v>3289153</v>
      </c>
      <c r="F23" s="141"/>
      <c r="G23" s="55"/>
    </row>
    <row r="24" spans="1:8" ht="11.45" customHeight="1" x14ac:dyDescent="0.2">
      <c r="A24" s="38" t="s">
        <v>42</v>
      </c>
      <c r="B24" s="173" t="s">
        <v>24</v>
      </c>
      <c r="C24" s="193">
        <v>1025180</v>
      </c>
      <c r="D24" s="193">
        <v>852532</v>
      </c>
      <c r="E24" s="193">
        <v>719233</v>
      </c>
    </row>
    <row r="25" spans="1:8" ht="11.45" customHeight="1" x14ac:dyDescent="0.2">
      <c r="A25" s="28" t="s">
        <v>34</v>
      </c>
      <c r="B25" s="56" t="s">
        <v>24</v>
      </c>
      <c r="C25" s="193">
        <v>4608511</v>
      </c>
      <c r="D25" s="193">
        <v>5348403</v>
      </c>
      <c r="E25" s="193">
        <v>4954037</v>
      </c>
    </row>
    <row r="26" spans="1:8" ht="11.45" customHeight="1" x14ac:dyDescent="0.2">
      <c r="A26" s="38" t="s">
        <v>35</v>
      </c>
      <c r="B26" s="173" t="s">
        <v>24</v>
      </c>
      <c r="C26" s="193">
        <v>2650213</v>
      </c>
      <c r="D26" s="193">
        <v>2854522</v>
      </c>
      <c r="E26" s="193">
        <v>2683971</v>
      </c>
    </row>
    <row r="27" spans="1:8" ht="20.100000000000001" customHeight="1" x14ac:dyDescent="0.2">
      <c r="A27" s="32" t="s">
        <v>43</v>
      </c>
      <c r="B27" s="173" t="s">
        <v>229</v>
      </c>
      <c r="C27" s="193">
        <v>563285</v>
      </c>
      <c r="D27" s="193">
        <v>639521</v>
      </c>
      <c r="E27" s="193">
        <v>864959</v>
      </c>
    </row>
    <row r="28" spans="1:8" ht="11.45" customHeight="1" x14ac:dyDescent="0.2">
      <c r="A28" s="53" t="s">
        <v>33</v>
      </c>
      <c r="B28" s="173" t="s">
        <v>229</v>
      </c>
      <c r="C28" s="193">
        <v>76323</v>
      </c>
      <c r="D28" s="193">
        <v>97782</v>
      </c>
      <c r="E28" s="193">
        <v>175452</v>
      </c>
    </row>
    <row r="29" spans="1:8" ht="11.45" customHeight="1" x14ac:dyDescent="0.2">
      <c r="A29" s="38" t="s">
        <v>41</v>
      </c>
      <c r="B29" s="173" t="s">
        <v>229</v>
      </c>
      <c r="C29" s="193">
        <v>98163</v>
      </c>
      <c r="D29" s="193">
        <v>114541</v>
      </c>
      <c r="E29" s="193">
        <v>118303</v>
      </c>
    </row>
    <row r="30" spans="1:8" ht="11.45" customHeight="1" x14ac:dyDescent="0.2">
      <c r="A30" s="38" t="s">
        <v>42</v>
      </c>
      <c r="B30" s="173" t="s">
        <v>229</v>
      </c>
      <c r="C30" s="193">
        <v>27823</v>
      </c>
      <c r="D30" s="193">
        <v>23140</v>
      </c>
      <c r="E30" s="193">
        <v>33127</v>
      </c>
    </row>
    <row r="31" spans="1:8" ht="11.45" customHeight="1" x14ac:dyDescent="0.2">
      <c r="A31" s="28" t="s">
        <v>34</v>
      </c>
      <c r="B31" s="173" t="s">
        <v>229</v>
      </c>
      <c r="C31" s="193">
        <v>253214</v>
      </c>
      <c r="D31" s="193">
        <v>287483</v>
      </c>
      <c r="E31" s="193">
        <v>368342</v>
      </c>
    </row>
    <row r="32" spans="1:8" ht="11.45" customHeight="1" x14ac:dyDescent="0.2">
      <c r="A32" s="38" t="s">
        <v>35</v>
      </c>
      <c r="B32" s="173" t="s">
        <v>229</v>
      </c>
      <c r="C32" s="193">
        <v>107762</v>
      </c>
      <c r="D32" s="193">
        <v>116575</v>
      </c>
      <c r="E32" s="193">
        <v>169735</v>
      </c>
    </row>
    <row r="33" spans="1:17" ht="20.100000000000001" customHeight="1" x14ac:dyDescent="0.2">
      <c r="A33" s="32" t="s">
        <v>44</v>
      </c>
      <c r="B33" s="173" t="s">
        <v>37</v>
      </c>
      <c r="C33" s="195">
        <v>3.78</v>
      </c>
      <c r="D33" s="195">
        <v>4.0999999999999996</v>
      </c>
      <c r="E33" s="195">
        <v>6.14</v>
      </c>
    </row>
    <row r="34" spans="1:17" ht="11.45" customHeight="1" x14ac:dyDescent="0.2">
      <c r="A34" s="53" t="s">
        <v>33</v>
      </c>
      <c r="B34" s="56" t="s">
        <v>37</v>
      </c>
      <c r="C34" s="195">
        <v>2.95</v>
      </c>
      <c r="D34" s="195">
        <v>3.85</v>
      </c>
      <c r="E34" s="195">
        <v>7.19</v>
      </c>
    </row>
    <row r="35" spans="1:17" ht="11.45" customHeight="1" x14ac:dyDescent="0.2">
      <c r="A35" s="38" t="s">
        <v>41</v>
      </c>
      <c r="B35" s="173" t="s">
        <v>37</v>
      </c>
      <c r="C35" s="195">
        <v>2.44</v>
      </c>
      <c r="D35" s="195">
        <v>2.87</v>
      </c>
      <c r="E35" s="195">
        <v>3.6</v>
      </c>
    </row>
    <row r="36" spans="1:17" ht="11.45" customHeight="1" x14ac:dyDescent="0.2">
      <c r="A36" s="38" t="s">
        <v>42</v>
      </c>
      <c r="B36" s="173" t="s">
        <v>37</v>
      </c>
      <c r="C36" s="195">
        <v>2.71</v>
      </c>
      <c r="D36" s="195">
        <v>2.71</v>
      </c>
      <c r="E36" s="195">
        <v>4.6100000000000003</v>
      </c>
    </row>
    <row r="37" spans="1:17" ht="11.45" customHeight="1" x14ac:dyDescent="0.2">
      <c r="A37" s="28" t="s">
        <v>34</v>
      </c>
      <c r="B37" s="56" t="s">
        <v>37</v>
      </c>
      <c r="C37" s="195">
        <v>5.49</v>
      </c>
      <c r="D37" s="195">
        <v>5.38</v>
      </c>
      <c r="E37" s="195">
        <v>7.44</v>
      </c>
    </row>
    <row r="38" spans="1:17" ht="11.45" customHeight="1" x14ac:dyDescent="0.2">
      <c r="A38" s="38" t="s">
        <v>35</v>
      </c>
      <c r="B38" s="173" t="s">
        <v>37</v>
      </c>
      <c r="C38" s="195">
        <v>4.07</v>
      </c>
      <c r="D38" s="195">
        <v>4.08</v>
      </c>
      <c r="E38" s="195">
        <v>6.32</v>
      </c>
    </row>
    <row r="39" spans="1:17" s="32" customFormat="1" ht="11.45" customHeight="1" x14ac:dyDescent="0.2">
      <c r="A39" s="121"/>
      <c r="B39" s="118"/>
      <c r="C39" s="119"/>
      <c r="D39" s="119"/>
      <c r="E39" s="119"/>
    </row>
    <row r="40" spans="1:17" s="32" customFormat="1" ht="11.45" customHeight="1" x14ac:dyDescent="0.2">
      <c r="A40" s="123" t="s">
        <v>106</v>
      </c>
      <c r="B40" s="118"/>
      <c r="C40" s="119"/>
      <c r="D40" s="119"/>
      <c r="E40" s="119"/>
      <c r="G40" s="132" t="s">
        <v>218</v>
      </c>
    </row>
    <row r="41" spans="1:17" ht="11.45" customHeight="1" x14ac:dyDescent="0.2">
      <c r="G41" s="106" t="s">
        <v>159</v>
      </c>
      <c r="H41" s="106" t="s">
        <v>107</v>
      </c>
      <c r="I41" s="106" t="s">
        <v>108</v>
      </c>
      <c r="J41" s="143" t="s">
        <v>116</v>
      </c>
    </row>
    <row r="42" spans="1:17" ht="11.45" customHeight="1" x14ac:dyDescent="0.2">
      <c r="G42" s="27" t="s">
        <v>58</v>
      </c>
      <c r="L42" s="184" t="s">
        <v>257</v>
      </c>
      <c r="M42" s="184"/>
      <c r="N42" s="184"/>
      <c r="O42" s="184"/>
      <c r="P42" s="184"/>
      <c r="Q42" s="184"/>
    </row>
    <row r="43" spans="1:17" ht="11.45" customHeight="1" x14ac:dyDescent="0.2">
      <c r="G43" s="27" t="s">
        <v>160</v>
      </c>
      <c r="H43" s="181">
        <f t="shared" ref="H43:J45" si="0">C14</f>
        <v>12.52</v>
      </c>
      <c r="I43" s="181">
        <f t="shared" si="0"/>
        <v>14.08</v>
      </c>
      <c r="J43" s="181">
        <f t="shared" si="0"/>
        <v>18.36</v>
      </c>
      <c r="L43" s="184">
        <v>12.52</v>
      </c>
      <c r="M43" s="184">
        <v>14.08</v>
      </c>
      <c r="N43" s="184">
        <v>18.36</v>
      </c>
      <c r="O43" s="184">
        <f>GrafikDaten_19.6[[#This Row],[2020]]-L43</f>
        <v>0</v>
      </c>
      <c r="P43" s="184">
        <f>GrafikDaten_19.6[[#This Row],[2021]]-M43</f>
        <v>0</v>
      </c>
      <c r="Q43" s="184">
        <f>GrafikDaten_19.6[[#This Row],[2022]]-N43</f>
        <v>0</v>
      </c>
    </row>
    <row r="44" spans="1:17" ht="11.45" customHeight="1" x14ac:dyDescent="0.2">
      <c r="G44" s="27" t="s">
        <v>161</v>
      </c>
      <c r="H44" s="181">
        <f t="shared" si="0"/>
        <v>28.37</v>
      </c>
      <c r="I44" s="181">
        <f t="shared" si="0"/>
        <v>27.2</v>
      </c>
      <c r="J44" s="181">
        <f t="shared" si="0"/>
        <v>28.59</v>
      </c>
      <c r="L44" s="184">
        <v>28.37</v>
      </c>
      <c r="M44" s="184">
        <v>27.2</v>
      </c>
      <c r="N44" s="184">
        <v>28.59</v>
      </c>
      <c r="O44" s="184">
        <f>GrafikDaten_19.6[[#This Row],[2020]]-L44</f>
        <v>0</v>
      </c>
      <c r="P44" s="184">
        <f>GrafikDaten_19.6[[#This Row],[2021]]-M44</f>
        <v>0</v>
      </c>
      <c r="Q44" s="184">
        <f>GrafikDaten_19.6[[#This Row],[2022]]-N44</f>
        <v>0</v>
      </c>
    </row>
    <row r="45" spans="1:17" ht="11.45" customHeight="1" x14ac:dyDescent="0.2">
      <c r="G45" s="27" t="s">
        <v>162</v>
      </c>
      <c r="H45" s="181">
        <f t="shared" si="0"/>
        <v>18.100000000000001</v>
      </c>
      <c r="I45" s="181">
        <f t="shared" si="0"/>
        <v>18.18</v>
      </c>
      <c r="J45" s="181">
        <f t="shared" si="0"/>
        <v>20.21</v>
      </c>
      <c r="L45" s="184">
        <v>18.100000000000001</v>
      </c>
      <c r="M45" s="184">
        <v>18.18</v>
      </c>
      <c r="N45" s="184">
        <v>20.21</v>
      </c>
      <c r="O45" s="184">
        <f>GrafikDaten_19.6[[#This Row],[2020]]-L45</f>
        <v>0</v>
      </c>
      <c r="P45" s="184">
        <f>GrafikDaten_19.6[[#This Row],[2021]]-M45</f>
        <v>0</v>
      </c>
      <c r="Q45" s="184">
        <f>GrafikDaten_19.6[[#This Row],[2022]]-N45</f>
        <v>0</v>
      </c>
    </row>
    <row r="46" spans="1:17" ht="11.45" customHeight="1" x14ac:dyDescent="0.2">
      <c r="G46" s="27" t="s">
        <v>158</v>
      </c>
      <c r="L46" s="184"/>
      <c r="M46" s="184"/>
      <c r="N46" s="184"/>
      <c r="O46" s="184"/>
      <c r="P46" s="184"/>
      <c r="Q46" s="184"/>
    </row>
    <row r="47" spans="1:17" ht="11.45" customHeight="1" x14ac:dyDescent="0.2">
      <c r="G47" s="27" t="s">
        <v>160</v>
      </c>
      <c r="H47" s="181">
        <f>C34</f>
        <v>2.95</v>
      </c>
      <c r="I47" s="181">
        <f t="shared" ref="I47:J47" si="1">D34</f>
        <v>3.85</v>
      </c>
      <c r="J47" s="181">
        <f t="shared" si="1"/>
        <v>7.19</v>
      </c>
      <c r="L47" s="184">
        <v>2.95</v>
      </c>
      <c r="M47" s="184">
        <v>3.85</v>
      </c>
      <c r="N47" s="184">
        <v>7.19</v>
      </c>
      <c r="O47" s="184">
        <f>GrafikDaten_19.6[[#This Row],[2020]]-L47</f>
        <v>0</v>
      </c>
      <c r="P47" s="184">
        <f>GrafikDaten_19.6[[#This Row],[2021]]-M47</f>
        <v>0</v>
      </c>
      <c r="Q47" s="184">
        <f>GrafikDaten_19.6[[#This Row],[2022]]-N47</f>
        <v>0</v>
      </c>
    </row>
    <row r="48" spans="1:17" ht="11.45" customHeight="1" x14ac:dyDescent="0.2">
      <c r="G48" s="27" t="s">
        <v>163</v>
      </c>
      <c r="H48" s="181">
        <f>C35</f>
        <v>2.44</v>
      </c>
      <c r="I48" s="181">
        <f t="shared" ref="I48:J48" si="2">D35</f>
        <v>2.87</v>
      </c>
      <c r="J48" s="181">
        <f t="shared" si="2"/>
        <v>3.6</v>
      </c>
      <c r="L48" s="184">
        <v>2.44</v>
      </c>
      <c r="M48" s="184">
        <v>2.87</v>
      </c>
      <c r="N48" s="184">
        <v>3.6</v>
      </c>
      <c r="O48" s="184">
        <f>GrafikDaten_19.6[[#This Row],[2020]]-L48</f>
        <v>0</v>
      </c>
      <c r="P48" s="184">
        <f>GrafikDaten_19.6[[#This Row],[2021]]-M48</f>
        <v>0</v>
      </c>
      <c r="Q48" s="184">
        <f>GrafikDaten_19.6[[#This Row],[2022]]-N48</f>
        <v>0</v>
      </c>
    </row>
    <row r="49" spans="7:17" ht="11.45" customHeight="1" x14ac:dyDescent="0.2">
      <c r="G49" s="27" t="s">
        <v>164</v>
      </c>
      <c r="H49" s="181">
        <f>C36</f>
        <v>2.71</v>
      </c>
      <c r="I49" s="181">
        <f t="shared" ref="I49:J49" si="3">D36</f>
        <v>2.71</v>
      </c>
      <c r="J49" s="181">
        <f t="shared" si="3"/>
        <v>4.6100000000000003</v>
      </c>
      <c r="L49" s="184">
        <v>2.71</v>
      </c>
      <c r="M49" s="184">
        <v>2.71</v>
      </c>
      <c r="N49" s="184">
        <v>4.6100000000000003</v>
      </c>
      <c r="O49" s="184">
        <f>GrafikDaten_19.6[[#This Row],[2020]]-L49</f>
        <v>0</v>
      </c>
      <c r="P49" s="184">
        <f>GrafikDaten_19.6[[#This Row],[2021]]-M49</f>
        <v>0</v>
      </c>
      <c r="Q49" s="184">
        <f>GrafikDaten_19.6[[#This Row],[2022]]-N49</f>
        <v>0</v>
      </c>
    </row>
    <row r="50" spans="7:17" ht="11.45" customHeight="1" x14ac:dyDescent="0.2">
      <c r="G50" s="27" t="s">
        <v>161</v>
      </c>
      <c r="H50" s="181">
        <f>C37</f>
        <v>5.49</v>
      </c>
      <c r="I50" s="181">
        <f t="shared" ref="I50:J50" si="4">D37</f>
        <v>5.38</v>
      </c>
      <c r="J50" s="181">
        <f t="shared" si="4"/>
        <v>7.44</v>
      </c>
      <c r="L50" s="184">
        <v>5.49</v>
      </c>
      <c r="M50" s="184">
        <v>5.38</v>
      </c>
      <c r="N50" s="184">
        <v>7.44</v>
      </c>
      <c r="O50" s="184">
        <f>GrafikDaten_19.6[[#This Row],[2020]]-L50</f>
        <v>0</v>
      </c>
      <c r="P50" s="184">
        <f>GrafikDaten_19.6[[#This Row],[2021]]-M50</f>
        <v>0</v>
      </c>
      <c r="Q50" s="184">
        <f>GrafikDaten_19.6[[#This Row],[2022]]-N50</f>
        <v>0</v>
      </c>
    </row>
    <row r="51" spans="7:17" ht="11.45" customHeight="1" x14ac:dyDescent="0.2">
      <c r="G51" s="27" t="s">
        <v>162</v>
      </c>
      <c r="H51" s="181">
        <f>C38</f>
        <v>4.07</v>
      </c>
      <c r="I51" s="181">
        <f t="shared" ref="I51:J51" si="5">D38</f>
        <v>4.08</v>
      </c>
      <c r="J51" s="181">
        <f t="shared" si="5"/>
        <v>6.32</v>
      </c>
      <c r="L51" s="184">
        <v>4.07</v>
      </c>
      <c r="M51" s="184">
        <v>4.08</v>
      </c>
      <c r="N51" s="184">
        <v>6.32</v>
      </c>
      <c r="O51" s="184">
        <f>GrafikDaten_19.6[[#This Row],[2020]]-L51</f>
        <v>0</v>
      </c>
      <c r="P51" s="184">
        <f>GrafikDaten_19.6[[#This Row],[2021]]-M51</f>
        <v>0</v>
      </c>
      <c r="Q51" s="184">
        <f>GrafikDaten_19.6[[#This Row],[2022]]-N51</f>
        <v>0</v>
      </c>
    </row>
    <row r="53" spans="7:17" ht="11.45" customHeight="1" x14ac:dyDescent="0.2">
      <c r="G53" s="141"/>
      <c r="H53" s="183"/>
      <c r="I53" s="183"/>
      <c r="J53" s="183"/>
    </row>
    <row r="54" spans="7:17" ht="11.45" customHeight="1" x14ac:dyDescent="0.2">
      <c r="G54" s="141"/>
    </row>
  </sheetData>
  <conditionalFormatting sqref="O43:Q51">
    <cfRule type="cellIs" dxfId="55" priority="1" operator="notEqual">
      <formula>0</formula>
    </cfRule>
  </conditionalFormatting>
  <hyperlinks>
    <hyperlink ref="A1" location="Inhalt!A8" display="Link zum Inhaltsverzeichnis"/>
    <hyperlink ref="A40" location="_GrafikDaten_19.6" display="Grafik 19.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zoomScale="160" zoomScaleNormal="160" workbookViewId="0"/>
  </sheetViews>
  <sheetFormatPr baseColWidth="10" defaultRowHeight="11.45" customHeight="1" x14ac:dyDescent="0.2"/>
  <cols>
    <col min="1" max="1" width="21.7109375" style="42" customWidth="1"/>
    <col min="2" max="2" width="7.42578125" style="27" customWidth="1"/>
    <col min="3" max="8" width="7.7109375" style="27" customWidth="1"/>
    <col min="9" max="9" width="8.28515625" style="27" customWidth="1"/>
    <col min="10" max="10" width="8.28515625" style="40" customWidth="1"/>
    <col min="11" max="11" width="2.7109375" style="27" customWidth="1"/>
    <col min="12" max="12" width="27" style="27" customWidth="1"/>
    <col min="13" max="13" width="11.42578125" style="27"/>
    <col min="14" max="14" width="5.7109375" style="27" customWidth="1"/>
    <col min="15" max="16384" width="11.42578125" style="27"/>
  </cols>
  <sheetData>
    <row r="1" spans="1:12" ht="12" customHeight="1" x14ac:dyDescent="0.2">
      <c r="A1" s="96" t="s">
        <v>79</v>
      </c>
    </row>
    <row r="2" spans="1:12" s="31" customFormat="1" ht="12" customHeight="1" x14ac:dyDescent="0.2">
      <c r="A2" s="79" t="s">
        <v>110</v>
      </c>
      <c r="B2" s="51"/>
      <c r="C2" s="51"/>
      <c r="D2" s="51"/>
      <c r="E2" s="51"/>
      <c r="F2" s="51"/>
      <c r="G2" s="51"/>
      <c r="H2" s="51"/>
      <c r="I2" s="51"/>
      <c r="J2" s="51"/>
    </row>
    <row r="3" spans="1:12" s="31" customFormat="1" ht="18" customHeight="1" x14ac:dyDescent="0.2">
      <c r="A3" s="79" t="s">
        <v>109</v>
      </c>
      <c r="B3" s="51"/>
      <c r="C3" s="51"/>
      <c r="D3" s="51"/>
      <c r="E3" s="51"/>
      <c r="F3" s="51"/>
      <c r="G3" s="51"/>
      <c r="H3" s="51"/>
      <c r="I3" s="51"/>
      <c r="J3" s="51"/>
    </row>
    <row r="4" spans="1:12" s="32" customFormat="1" ht="30" customHeight="1" x14ac:dyDescent="0.2">
      <c r="A4" s="82"/>
      <c r="B4" s="82"/>
      <c r="C4" s="82"/>
      <c r="D4" s="82"/>
      <c r="E4" s="82"/>
      <c r="F4" s="82"/>
      <c r="G4" s="82"/>
      <c r="H4" s="82"/>
      <c r="I4" s="82"/>
      <c r="J4" s="82"/>
    </row>
    <row r="5" spans="1:12" ht="12" customHeight="1" x14ac:dyDescent="0.2">
      <c r="A5" s="209" t="s">
        <v>31</v>
      </c>
      <c r="B5" s="210" t="s">
        <v>105</v>
      </c>
      <c r="C5" s="210" t="s">
        <v>112</v>
      </c>
      <c r="D5" s="210" t="s">
        <v>113</v>
      </c>
      <c r="E5" s="210" t="s">
        <v>114</v>
      </c>
      <c r="F5" s="210" t="s">
        <v>115</v>
      </c>
      <c r="G5" s="211" t="s">
        <v>107</v>
      </c>
      <c r="H5" s="211" t="s">
        <v>108</v>
      </c>
      <c r="I5" s="211" t="s">
        <v>116</v>
      </c>
      <c r="J5" s="212" t="s">
        <v>249</v>
      </c>
    </row>
    <row r="6" spans="1:12" ht="20.100000000000001" customHeight="1" x14ac:dyDescent="0.2">
      <c r="A6" s="115" t="s">
        <v>45</v>
      </c>
      <c r="B6" s="130" t="s">
        <v>46</v>
      </c>
      <c r="C6" s="213">
        <v>40</v>
      </c>
      <c r="D6" s="214">
        <v>58</v>
      </c>
      <c r="E6" s="214">
        <v>55</v>
      </c>
      <c r="F6" s="214">
        <v>77</v>
      </c>
      <c r="G6" s="214">
        <v>79</v>
      </c>
      <c r="H6" s="214">
        <v>82</v>
      </c>
      <c r="I6" s="214">
        <v>68</v>
      </c>
      <c r="J6" s="214">
        <v>67</v>
      </c>
    </row>
    <row r="7" spans="1:12" ht="11.45" customHeight="1" x14ac:dyDescent="0.2">
      <c r="A7" s="53" t="s">
        <v>41</v>
      </c>
      <c r="B7" s="120" t="s">
        <v>46</v>
      </c>
      <c r="C7" s="215">
        <v>6</v>
      </c>
      <c r="D7" s="216">
        <v>7</v>
      </c>
      <c r="E7" s="216">
        <v>22</v>
      </c>
      <c r="F7" s="216">
        <v>29</v>
      </c>
      <c r="G7" s="216">
        <v>38</v>
      </c>
      <c r="H7" s="216">
        <v>42</v>
      </c>
      <c r="I7" s="216">
        <v>42</v>
      </c>
      <c r="J7" s="216">
        <v>41</v>
      </c>
      <c r="L7" s="141"/>
    </row>
    <row r="8" spans="1:12" ht="11.45" customHeight="1" x14ac:dyDescent="0.2">
      <c r="A8" s="53" t="s">
        <v>47</v>
      </c>
      <c r="B8" s="120" t="s">
        <v>46</v>
      </c>
      <c r="C8" s="215">
        <v>3</v>
      </c>
      <c r="D8" s="216">
        <v>11</v>
      </c>
      <c r="E8" s="216">
        <v>6</v>
      </c>
      <c r="F8" s="216">
        <v>17</v>
      </c>
      <c r="G8" s="216">
        <v>8</v>
      </c>
      <c r="H8" s="216">
        <v>10</v>
      </c>
      <c r="I8" s="216">
        <v>10</v>
      </c>
      <c r="J8" s="216">
        <v>10</v>
      </c>
      <c r="L8" s="141"/>
    </row>
    <row r="9" spans="1:12" ht="11.45" customHeight="1" x14ac:dyDescent="0.2">
      <c r="A9" s="53" t="s">
        <v>48</v>
      </c>
      <c r="B9" s="120" t="s">
        <v>46</v>
      </c>
      <c r="C9" s="215">
        <v>5</v>
      </c>
      <c r="D9" s="216">
        <v>8</v>
      </c>
      <c r="E9" s="216">
        <v>6</v>
      </c>
      <c r="F9" s="216">
        <v>11</v>
      </c>
      <c r="G9" s="216">
        <v>13</v>
      </c>
      <c r="H9" s="216">
        <v>10</v>
      </c>
      <c r="I9" s="216">
        <v>10</v>
      </c>
      <c r="J9" s="216">
        <v>10</v>
      </c>
    </row>
    <row r="10" spans="1:12" s="31" customFormat="1" ht="11.45" customHeight="1" x14ac:dyDescent="0.2">
      <c r="A10" s="53" t="s">
        <v>49</v>
      </c>
      <c r="B10" s="120" t="s">
        <v>46</v>
      </c>
      <c r="C10" s="215">
        <v>27</v>
      </c>
      <c r="D10" s="216">
        <v>32</v>
      </c>
      <c r="E10" s="216">
        <v>21</v>
      </c>
      <c r="F10" s="216">
        <v>20</v>
      </c>
      <c r="G10" s="216">
        <v>20</v>
      </c>
      <c r="H10" s="216">
        <v>20</v>
      </c>
      <c r="I10" s="216">
        <v>6</v>
      </c>
      <c r="J10" s="216">
        <v>6</v>
      </c>
    </row>
    <row r="11" spans="1:12" ht="20.100000000000001" customHeight="1" x14ac:dyDescent="0.2">
      <c r="A11" s="117" t="s">
        <v>50</v>
      </c>
      <c r="B11" s="131" t="s">
        <v>46</v>
      </c>
      <c r="C11" s="217">
        <v>14565</v>
      </c>
      <c r="D11" s="218">
        <v>5899</v>
      </c>
      <c r="E11" s="218">
        <v>4677</v>
      </c>
      <c r="F11" s="218">
        <v>5205</v>
      </c>
      <c r="G11" s="218">
        <v>6087.5</v>
      </c>
      <c r="H11" s="218">
        <v>6144.7</v>
      </c>
      <c r="I11" s="218">
        <v>4951</v>
      </c>
      <c r="J11" s="218">
        <v>5074.3</v>
      </c>
    </row>
    <row r="12" spans="1:12" ht="11.45" customHeight="1" x14ac:dyDescent="0.2">
      <c r="A12" s="53" t="s">
        <v>41</v>
      </c>
      <c r="B12" s="120" t="s">
        <v>46</v>
      </c>
      <c r="C12" s="215">
        <v>9585</v>
      </c>
      <c r="D12" s="216">
        <v>2006</v>
      </c>
      <c r="E12" s="216">
        <v>2252</v>
      </c>
      <c r="F12" s="216">
        <v>2557</v>
      </c>
      <c r="G12" s="216">
        <v>3106.5</v>
      </c>
      <c r="H12" s="216">
        <v>3638.5</v>
      </c>
      <c r="I12" s="216">
        <v>3734</v>
      </c>
      <c r="J12" s="216">
        <v>3840.1</v>
      </c>
    </row>
    <row r="13" spans="1:12" s="34" customFormat="1" ht="11.45" customHeight="1" x14ac:dyDescent="0.2">
      <c r="A13" s="53" t="s">
        <v>47</v>
      </c>
      <c r="B13" s="120" t="s">
        <v>46</v>
      </c>
      <c r="C13" s="215">
        <v>416</v>
      </c>
      <c r="D13" s="216">
        <v>451</v>
      </c>
      <c r="E13" s="216">
        <v>47</v>
      </c>
      <c r="F13" s="216" t="s">
        <v>51</v>
      </c>
      <c r="G13" s="216">
        <v>198.3</v>
      </c>
      <c r="H13" s="216">
        <v>107.1</v>
      </c>
      <c r="I13" s="216">
        <v>103</v>
      </c>
      <c r="J13" s="216">
        <v>103.8</v>
      </c>
    </row>
    <row r="14" spans="1:12" ht="11.45" customHeight="1" x14ac:dyDescent="0.2">
      <c r="A14" s="53" t="s">
        <v>48</v>
      </c>
      <c r="B14" s="120" t="s">
        <v>46</v>
      </c>
      <c r="C14" s="215">
        <v>1167</v>
      </c>
      <c r="D14" s="216">
        <v>1189</v>
      </c>
      <c r="E14" s="216">
        <v>765</v>
      </c>
      <c r="F14" s="216" t="s">
        <v>51</v>
      </c>
      <c r="G14" s="216">
        <v>1210.9000000000001</v>
      </c>
      <c r="H14" s="216">
        <v>820.9</v>
      </c>
      <c r="I14" s="216">
        <v>824</v>
      </c>
      <c r="J14" s="216">
        <v>828.9</v>
      </c>
    </row>
    <row r="15" spans="1:12" ht="11.45" customHeight="1" x14ac:dyDescent="0.2">
      <c r="A15" s="53" t="s">
        <v>49</v>
      </c>
      <c r="B15" s="120" t="s">
        <v>46</v>
      </c>
      <c r="C15" s="215">
        <v>3397</v>
      </c>
      <c r="D15" s="216">
        <v>2253</v>
      </c>
      <c r="E15" s="216">
        <v>1613</v>
      </c>
      <c r="F15" s="216">
        <v>1530</v>
      </c>
      <c r="G15" s="216">
        <v>1571.8</v>
      </c>
      <c r="H15" s="216">
        <v>1578.1</v>
      </c>
      <c r="I15" s="216">
        <v>291</v>
      </c>
      <c r="J15" s="216">
        <v>301.60000000000002</v>
      </c>
    </row>
    <row r="16" spans="1:12" ht="20.100000000000001" customHeight="1" x14ac:dyDescent="0.2">
      <c r="A16" s="117" t="s">
        <v>219</v>
      </c>
      <c r="B16" s="131" t="s">
        <v>228</v>
      </c>
      <c r="C16" s="217">
        <v>11963</v>
      </c>
      <c r="D16" s="218">
        <v>4212</v>
      </c>
      <c r="E16" s="218">
        <v>7464</v>
      </c>
      <c r="F16" s="218">
        <v>8181</v>
      </c>
      <c r="G16" s="218">
        <v>9622.7510000000002</v>
      </c>
      <c r="H16" s="218">
        <v>9620.0110000000004</v>
      </c>
      <c r="I16" s="218">
        <v>7609</v>
      </c>
      <c r="J16" s="218">
        <v>7759.2669999999998</v>
      </c>
    </row>
    <row r="17" spans="1:10" ht="11.45" customHeight="1" x14ac:dyDescent="0.2">
      <c r="A17" s="53" t="s">
        <v>41</v>
      </c>
      <c r="B17" s="120" t="s">
        <v>228</v>
      </c>
      <c r="C17" s="215">
        <v>6558</v>
      </c>
      <c r="D17" s="216">
        <v>1180</v>
      </c>
      <c r="E17" s="216">
        <v>3525</v>
      </c>
      <c r="F17" s="216">
        <v>3962</v>
      </c>
      <c r="G17" s="216">
        <v>4881.183</v>
      </c>
      <c r="H17" s="216">
        <v>5768.2250000000004</v>
      </c>
      <c r="I17" s="216">
        <v>5775</v>
      </c>
      <c r="J17" s="216">
        <v>5899.4110000000001</v>
      </c>
    </row>
    <row r="18" spans="1:10" ht="11.45" customHeight="1" x14ac:dyDescent="0.2">
      <c r="A18" s="53" t="s">
        <v>47</v>
      </c>
      <c r="B18" s="120" t="s">
        <v>228</v>
      </c>
      <c r="C18" s="215">
        <v>461</v>
      </c>
      <c r="D18" s="216">
        <v>194</v>
      </c>
      <c r="E18" s="216">
        <v>69</v>
      </c>
      <c r="F18" s="216">
        <v>281</v>
      </c>
      <c r="G18" s="216">
        <v>302.005</v>
      </c>
      <c r="H18" s="216">
        <v>167.131</v>
      </c>
      <c r="I18" s="216">
        <v>159</v>
      </c>
      <c r="J18" s="216">
        <v>157.44999999999999</v>
      </c>
    </row>
    <row r="19" spans="1:10" ht="11.45" customHeight="1" x14ac:dyDescent="0.2">
      <c r="A19" s="53" t="s">
        <v>48</v>
      </c>
      <c r="B19" s="120" t="s">
        <v>228</v>
      </c>
      <c r="C19" s="215">
        <v>1543</v>
      </c>
      <c r="D19" s="216">
        <v>867</v>
      </c>
      <c r="E19" s="216">
        <v>1307</v>
      </c>
      <c r="F19" s="216">
        <v>1533</v>
      </c>
      <c r="G19" s="216">
        <v>1948.085</v>
      </c>
      <c r="H19" s="216">
        <v>1228.3420000000001</v>
      </c>
      <c r="I19" s="216">
        <v>1229</v>
      </c>
      <c r="J19" s="216">
        <v>1236.8430000000001</v>
      </c>
    </row>
    <row r="20" spans="1:10" ht="11.45" customHeight="1" x14ac:dyDescent="0.2">
      <c r="A20" s="53" t="s">
        <v>49</v>
      </c>
      <c r="B20" s="120" t="s">
        <v>228</v>
      </c>
      <c r="C20" s="215">
        <v>3402</v>
      </c>
      <c r="D20" s="216">
        <v>1970</v>
      </c>
      <c r="E20" s="216">
        <v>2562</v>
      </c>
      <c r="F20" s="216">
        <v>2405</v>
      </c>
      <c r="G20" s="216">
        <v>2491.4780000000001</v>
      </c>
      <c r="H20" s="216">
        <v>2456.3130000000001</v>
      </c>
      <c r="I20" s="216">
        <v>446</v>
      </c>
      <c r="J20" s="216">
        <v>465.56299999999999</v>
      </c>
    </row>
    <row r="21" spans="1:10" ht="30" customHeight="1" x14ac:dyDescent="0.2">
      <c r="A21" s="117" t="s">
        <v>266</v>
      </c>
      <c r="B21" s="131" t="s">
        <v>52</v>
      </c>
      <c r="C21" s="217">
        <v>1550</v>
      </c>
      <c r="D21" s="218">
        <v>1647</v>
      </c>
      <c r="E21" s="218">
        <v>1596</v>
      </c>
      <c r="F21" s="218">
        <v>1572</v>
      </c>
      <c r="G21" s="218">
        <v>1580.7393839835729</v>
      </c>
      <c r="H21" s="218">
        <v>1565.5786287369599</v>
      </c>
      <c r="I21" s="218">
        <v>1537</v>
      </c>
      <c r="J21" s="218">
        <v>1529.130520465877</v>
      </c>
    </row>
    <row r="22" spans="1:10" ht="11.45" customHeight="1" x14ac:dyDescent="0.2">
      <c r="A22" s="53" t="s">
        <v>41</v>
      </c>
      <c r="B22" s="120" t="s">
        <v>52</v>
      </c>
      <c r="C22" s="215">
        <v>1406</v>
      </c>
      <c r="D22" s="216">
        <v>1553</v>
      </c>
      <c r="E22" s="216">
        <v>1565</v>
      </c>
      <c r="F22" s="216">
        <v>1550</v>
      </c>
      <c r="G22" s="216">
        <v>1571.2805408015452</v>
      </c>
      <c r="H22" s="216">
        <v>1585.3304933351701</v>
      </c>
      <c r="I22" s="216">
        <v>1547</v>
      </c>
      <c r="J22" s="216">
        <v>1536.2649410171612</v>
      </c>
    </row>
    <row r="23" spans="1:10" ht="11.45" customHeight="1" x14ac:dyDescent="0.2">
      <c r="A23" s="53" t="s">
        <v>47</v>
      </c>
      <c r="B23" s="120" t="s">
        <v>52</v>
      </c>
      <c r="C23" s="215">
        <v>2038</v>
      </c>
      <c r="D23" s="216">
        <v>1632</v>
      </c>
      <c r="E23" s="216">
        <v>1482</v>
      </c>
      <c r="F23" s="216" t="s">
        <v>51</v>
      </c>
      <c r="G23" s="216">
        <v>1522.9702471003527</v>
      </c>
      <c r="H23" s="216">
        <v>1560.5135387488299</v>
      </c>
      <c r="I23" s="216">
        <v>1547</v>
      </c>
      <c r="J23" s="216">
        <v>1516.8593448940269</v>
      </c>
    </row>
    <row r="24" spans="1:10" ht="11.45" customHeight="1" x14ac:dyDescent="0.2">
      <c r="A24" s="53" t="s">
        <v>48</v>
      </c>
      <c r="B24" s="120" t="s">
        <v>52</v>
      </c>
      <c r="C24" s="215">
        <v>2040</v>
      </c>
      <c r="D24" s="216">
        <v>1738</v>
      </c>
      <c r="E24" s="216">
        <v>1708</v>
      </c>
      <c r="F24" s="216" t="s">
        <v>51</v>
      </c>
      <c r="G24" s="216">
        <v>1608.7909819142785</v>
      </c>
      <c r="H24" s="216">
        <v>1496.3357290778399</v>
      </c>
      <c r="I24" s="216">
        <v>1492</v>
      </c>
      <c r="J24" s="216">
        <v>1492.1498371335506</v>
      </c>
    </row>
    <row r="25" spans="1:10" ht="11.45" customHeight="1" x14ac:dyDescent="0.2">
      <c r="A25" s="53" t="s">
        <v>49</v>
      </c>
      <c r="B25" s="120" t="s">
        <v>52</v>
      </c>
      <c r="C25" s="215">
        <v>1641</v>
      </c>
      <c r="D25" s="216">
        <v>1671</v>
      </c>
      <c r="E25" s="216">
        <v>1588</v>
      </c>
      <c r="F25" s="216">
        <v>1572</v>
      </c>
      <c r="G25" s="216">
        <v>1585.11133732027</v>
      </c>
      <c r="H25" s="216">
        <v>1556.50022178569</v>
      </c>
      <c r="I25" s="216">
        <v>1533</v>
      </c>
      <c r="J25" s="216">
        <v>1543.6438992042438</v>
      </c>
    </row>
    <row r="26" spans="1:10" ht="20.100000000000001" customHeight="1" x14ac:dyDescent="0.2">
      <c r="A26" s="117" t="s">
        <v>53</v>
      </c>
      <c r="B26" s="131" t="s">
        <v>229</v>
      </c>
      <c r="C26" s="217">
        <v>176722</v>
      </c>
      <c r="D26" s="218">
        <v>173559</v>
      </c>
      <c r="E26" s="218">
        <v>182042</v>
      </c>
      <c r="F26" s="218">
        <v>238651</v>
      </c>
      <c r="G26" s="218">
        <v>307062.734</v>
      </c>
      <c r="H26" s="218">
        <v>316442.23200000002</v>
      </c>
      <c r="I26" s="218">
        <v>270943</v>
      </c>
      <c r="J26" s="218">
        <v>293463.62300000002</v>
      </c>
    </row>
    <row r="27" spans="1:10" ht="11.45" customHeight="1" x14ac:dyDescent="0.2">
      <c r="A27" s="53" t="s">
        <v>41</v>
      </c>
      <c r="B27" s="120" t="s">
        <v>229</v>
      </c>
      <c r="C27" s="215">
        <v>116570</v>
      </c>
      <c r="D27" s="216">
        <v>60630</v>
      </c>
      <c r="E27" s="216">
        <v>91431</v>
      </c>
      <c r="F27" s="216">
        <v>123532</v>
      </c>
      <c r="G27" s="216">
        <v>162402.459</v>
      </c>
      <c r="H27" s="216">
        <v>194157.59700000001</v>
      </c>
      <c r="I27" s="216">
        <v>206197</v>
      </c>
      <c r="J27" s="216">
        <v>222727.777</v>
      </c>
    </row>
    <row r="28" spans="1:10" ht="11.45" customHeight="1" x14ac:dyDescent="0.2">
      <c r="A28" s="53" t="s">
        <v>47</v>
      </c>
      <c r="B28" s="120" t="s">
        <v>229</v>
      </c>
      <c r="C28" s="215">
        <v>5798</v>
      </c>
      <c r="D28" s="216">
        <v>14865</v>
      </c>
      <c r="E28" s="216">
        <v>2108</v>
      </c>
      <c r="F28" s="216" t="s">
        <v>51</v>
      </c>
      <c r="G28" s="216">
        <v>11005.424999999999</v>
      </c>
      <c r="H28" s="216">
        <v>6415.0839999999998</v>
      </c>
      <c r="I28" s="216">
        <v>6241</v>
      </c>
      <c r="J28" s="216">
        <v>6616.6210000000001</v>
      </c>
    </row>
    <row r="29" spans="1:10" ht="11.45" customHeight="1" x14ac:dyDescent="0.2">
      <c r="A29" s="53" t="s">
        <v>48</v>
      </c>
      <c r="B29" s="120" t="s">
        <v>229</v>
      </c>
      <c r="C29" s="215">
        <v>16357</v>
      </c>
      <c r="D29" s="216">
        <v>36524</v>
      </c>
      <c r="E29" s="216">
        <v>32399</v>
      </c>
      <c r="F29" s="216" t="s">
        <v>51</v>
      </c>
      <c r="G29" s="216">
        <v>62181.021999999997</v>
      </c>
      <c r="H29" s="216">
        <v>42808.12</v>
      </c>
      <c r="I29" s="216">
        <v>44107</v>
      </c>
      <c r="J29" s="216">
        <v>48052.934000000001</v>
      </c>
    </row>
    <row r="30" spans="1:10" ht="11.45" customHeight="1" x14ac:dyDescent="0.2">
      <c r="A30" s="53" t="s">
        <v>49</v>
      </c>
      <c r="B30" s="120" t="s">
        <v>229</v>
      </c>
      <c r="C30" s="215">
        <v>37997</v>
      </c>
      <c r="D30" s="216">
        <v>61539</v>
      </c>
      <c r="E30" s="216">
        <v>56104</v>
      </c>
      <c r="F30" s="216">
        <v>61679</v>
      </c>
      <c r="G30" s="216">
        <v>71473.827999999994</v>
      </c>
      <c r="H30" s="216">
        <v>73061.430999999997</v>
      </c>
      <c r="I30" s="216">
        <v>14396</v>
      </c>
      <c r="J30" s="216">
        <v>16066.290999999999</v>
      </c>
    </row>
    <row r="31" spans="1:10" ht="30" customHeight="1" x14ac:dyDescent="0.2">
      <c r="A31" s="117" t="s">
        <v>267</v>
      </c>
      <c r="B31" s="131" t="s">
        <v>54</v>
      </c>
      <c r="C31" s="217">
        <v>12133</v>
      </c>
      <c r="D31" s="218">
        <v>29422</v>
      </c>
      <c r="E31" s="218">
        <v>38922</v>
      </c>
      <c r="F31" s="218">
        <v>45849</v>
      </c>
      <c r="G31" s="218">
        <v>50441.516878850103</v>
      </c>
      <c r="H31" s="218">
        <v>51498.402200270197</v>
      </c>
      <c r="I31" s="218">
        <v>54722</v>
      </c>
      <c r="J31" s="218">
        <v>57833.321443351793</v>
      </c>
    </row>
    <row r="32" spans="1:10" ht="11.45" customHeight="1" x14ac:dyDescent="0.2">
      <c r="A32" s="53" t="s">
        <v>41</v>
      </c>
      <c r="B32" s="120" t="s">
        <v>54</v>
      </c>
      <c r="C32" s="215">
        <v>12162</v>
      </c>
      <c r="D32" s="216">
        <v>30225</v>
      </c>
      <c r="E32" s="216">
        <v>40597</v>
      </c>
      <c r="F32" s="216">
        <v>48315</v>
      </c>
      <c r="G32" s="216">
        <v>52278.274263640757</v>
      </c>
      <c r="H32" s="216">
        <v>53361.989006458702</v>
      </c>
      <c r="I32" s="216">
        <v>55220</v>
      </c>
      <c r="J32" s="216">
        <v>58000.514830342967</v>
      </c>
    </row>
    <row r="33" spans="1:16" ht="11.45" customHeight="1" x14ac:dyDescent="0.2">
      <c r="A33" s="53" t="s">
        <v>47</v>
      </c>
      <c r="B33" s="120" t="s">
        <v>54</v>
      </c>
      <c r="C33" s="215">
        <v>13938</v>
      </c>
      <c r="D33" s="216">
        <v>32961</v>
      </c>
      <c r="E33" s="216">
        <v>45014</v>
      </c>
      <c r="F33" s="216" t="s">
        <v>51</v>
      </c>
      <c r="G33" s="216">
        <v>55498.865355521928</v>
      </c>
      <c r="H33" s="216">
        <v>59898.076563958901</v>
      </c>
      <c r="I33" s="216">
        <v>60715</v>
      </c>
      <c r="J33" s="216">
        <v>63743.940269749524</v>
      </c>
    </row>
    <row r="34" spans="1:16" ht="11.45" customHeight="1" x14ac:dyDescent="0.2">
      <c r="A34" s="53" t="s">
        <v>48</v>
      </c>
      <c r="B34" s="120" t="s">
        <v>54</v>
      </c>
      <c r="C34" s="215">
        <v>14016</v>
      </c>
      <c r="D34" s="216">
        <v>30718</v>
      </c>
      <c r="E34" s="216">
        <v>42352</v>
      </c>
      <c r="F34" s="216" t="s">
        <v>51</v>
      </c>
      <c r="G34" s="216">
        <v>51351.079362457669</v>
      </c>
      <c r="H34" s="216">
        <v>52147.789012059897</v>
      </c>
      <c r="I34" s="216">
        <v>53554</v>
      </c>
      <c r="J34" s="216">
        <v>57971.931475449397</v>
      </c>
    </row>
    <row r="35" spans="1:16" ht="11.45" customHeight="1" x14ac:dyDescent="0.2">
      <c r="A35" s="53" t="s">
        <v>49</v>
      </c>
      <c r="B35" s="120" t="s">
        <v>54</v>
      </c>
      <c r="C35" s="215">
        <v>11186</v>
      </c>
      <c r="D35" s="216">
        <v>27314</v>
      </c>
      <c r="E35" s="216">
        <v>34780</v>
      </c>
      <c r="F35" s="216">
        <v>40316</v>
      </c>
      <c r="G35" s="216">
        <v>45472.597022521943</v>
      </c>
      <c r="H35" s="216">
        <v>46297.085736011701</v>
      </c>
      <c r="I35" s="216">
        <v>49506</v>
      </c>
      <c r="J35" s="216">
        <v>53270.195623342166</v>
      </c>
    </row>
    <row r="36" spans="1:16" s="32" customFormat="1" ht="11.45" customHeight="1" x14ac:dyDescent="0.2">
      <c r="A36" s="53"/>
      <c r="B36" s="129"/>
      <c r="C36" s="39"/>
      <c r="D36" s="39"/>
      <c r="E36" s="39"/>
      <c r="F36" s="39"/>
      <c r="G36" s="39"/>
      <c r="H36" s="39"/>
      <c r="I36" s="39"/>
      <c r="J36" s="127"/>
    </row>
    <row r="37" spans="1:16" s="32" customFormat="1" ht="11.45" customHeight="1" x14ac:dyDescent="0.2">
      <c r="A37" s="113" t="s">
        <v>111</v>
      </c>
      <c r="B37" s="129"/>
      <c r="C37" s="39"/>
      <c r="D37" s="39"/>
      <c r="E37" s="39"/>
      <c r="F37" s="39"/>
      <c r="G37" s="39"/>
      <c r="H37" s="39"/>
      <c r="I37" s="39"/>
      <c r="J37" s="127"/>
      <c r="L37" s="132" t="s">
        <v>252</v>
      </c>
    </row>
    <row r="38" spans="1:16" ht="11.45" customHeight="1" x14ac:dyDescent="0.2">
      <c r="L38" s="27" t="s">
        <v>31</v>
      </c>
      <c r="M38" s="27" t="s">
        <v>167</v>
      </c>
      <c r="O38" s="40"/>
    </row>
    <row r="39" spans="1:16" ht="11.45" customHeight="1" x14ac:dyDescent="0.2">
      <c r="L39" s="27" t="s">
        <v>165</v>
      </c>
      <c r="M39" s="27" t="s">
        <v>250</v>
      </c>
      <c r="O39" s="179"/>
    </row>
    <row r="40" spans="1:16" ht="11.45" customHeight="1" x14ac:dyDescent="0.2">
      <c r="L40" s="27" t="s">
        <v>177</v>
      </c>
      <c r="M40" s="36">
        <v>39.412876653700003</v>
      </c>
      <c r="O40" s="183"/>
      <c r="P40" s="183"/>
    </row>
    <row r="41" spans="1:16" ht="11.45" customHeight="1" x14ac:dyDescent="0.2">
      <c r="L41" s="27" t="s">
        <v>178</v>
      </c>
      <c r="M41" s="36">
        <v>25.559464102008</v>
      </c>
      <c r="O41" s="183"/>
      <c r="P41" s="183"/>
    </row>
    <row r="42" spans="1:16" ht="11.45" customHeight="1" x14ac:dyDescent="0.2">
      <c r="L42" s="27" t="s">
        <v>179</v>
      </c>
      <c r="M42" s="36">
        <v>6.7285165703269998</v>
      </c>
      <c r="O42" s="183"/>
      <c r="P42" s="183"/>
    </row>
    <row r="43" spans="1:16" ht="11.45" customHeight="1" x14ac:dyDescent="0.2">
      <c r="L43" s="27" t="s">
        <v>168</v>
      </c>
      <c r="M43" s="36">
        <v>5.6797039549730002</v>
      </c>
      <c r="O43" s="183"/>
      <c r="P43" s="183"/>
    </row>
    <row r="44" spans="1:16" ht="11.45" customHeight="1" x14ac:dyDescent="0.2">
      <c r="L44" s="27" t="s">
        <v>251</v>
      </c>
      <c r="M44" s="36">
        <v>4.2064631174659999</v>
      </c>
      <c r="O44" s="183"/>
      <c r="P44" s="183"/>
    </row>
    <row r="45" spans="1:16" ht="11.45" customHeight="1" x14ac:dyDescent="0.2">
      <c r="L45" s="27" t="s">
        <v>169</v>
      </c>
      <c r="M45" s="36">
        <v>3.200401972861</v>
      </c>
      <c r="O45" s="183"/>
      <c r="P45" s="183"/>
    </row>
    <row r="46" spans="1:16" ht="11.45" customHeight="1" x14ac:dyDescent="0.2">
      <c r="L46" s="27" t="s">
        <v>170</v>
      </c>
      <c r="M46" s="36">
        <v>15.212573628666</v>
      </c>
      <c r="O46" s="183"/>
      <c r="P46" s="183"/>
    </row>
    <row r="47" spans="1:16" ht="11.45" customHeight="1" x14ac:dyDescent="0.2">
      <c r="L47" s="27" t="s">
        <v>166</v>
      </c>
      <c r="M47" s="27" t="s">
        <v>250</v>
      </c>
      <c r="O47" s="183"/>
      <c r="P47" s="183"/>
    </row>
    <row r="48" spans="1:16" ht="11.45" customHeight="1" x14ac:dyDescent="0.2">
      <c r="L48" s="27" t="s">
        <v>171</v>
      </c>
      <c r="M48" s="36">
        <f>'19.6'!E46</f>
        <v>33.982817420226269</v>
      </c>
      <c r="O48" s="183"/>
      <c r="P48" s="183"/>
    </row>
    <row r="49" spans="12:15" ht="11.45" customHeight="1" x14ac:dyDescent="0.2">
      <c r="L49" s="27" t="s">
        <v>172</v>
      </c>
      <c r="M49" s="36">
        <f>'19.6'!G46</f>
        <v>26.625889859693704</v>
      </c>
    </row>
    <row r="50" spans="12:15" ht="11.45" customHeight="1" x14ac:dyDescent="0.2">
      <c r="L50" s="27" t="s">
        <v>173</v>
      </c>
      <c r="M50" s="36">
        <f>'19.6'!F46</f>
        <v>21.186579755704042</v>
      </c>
    </row>
    <row r="51" spans="12:15" ht="11.45" customHeight="1" x14ac:dyDescent="0.2">
      <c r="L51" s="27" t="s">
        <v>227</v>
      </c>
      <c r="M51" s="36">
        <f>'19.6'!H46</f>
        <v>9.8408356605389837</v>
      </c>
    </row>
    <row r="52" spans="12:15" ht="11.45" customHeight="1" x14ac:dyDescent="0.2">
      <c r="L52" s="27" t="s">
        <v>174</v>
      </c>
      <c r="M52" s="36">
        <f>'19.6'!C46</f>
        <v>3.4748888232098549</v>
      </c>
    </row>
    <row r="53" spans="12:15" ht="11.45" customHeight="1" x14ac:dyDescent="0.2">
      <c r="L53" s="27" t="s">
        <v>175</v>
      </c>
      <c r="M53" s="36">
        <f>'19.6'!D46</f>
        <v>1.9033183151567681</v>
      </c>
    </row>
    <row r="54" spans="12:15" ht="11.45" customHeight="1" x14ac:dyDescent="0.2">
      <c r="L54" s="27" t="s">
        <v>176</v>
      </c>
      <c r="M54" s="36">
        <f>'19.6'!I46</f>
        <v>2.9856701654703852</v>
      </c>
    </row>
    <row r="56" spans="12:15" ht="11.45" customHeight="1" x14ac:dyDescent="0.2">
      <c r="L56" s="183"/>
      <c r="M56" s="183"/>
      <c r="N56" s="183"/>
      <c r="O56" s="183"/>
    </row>
    <row r="57" spans="12:15" ht="11.45" customHeight="1" x14ac:dyDescent="0.2">
      <c r="L57" s="141"/>
    </row>
  </sheetData>
  <hyperlinks>
    <hyperlink ref="A1" location="Inhalt!A10" display="Link zum Inhaltsverzeichnis"/>
    <hyperlink ref="A37" location="_GrafikDaten_19.7" display="Grafik 19.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
  <sheetViews>
    <sheetView zoomScale="160" zoomScaleNormal="160" workbookViewId="0"/>
  </sheetViews>
  <sheetFormatPr baseColWidth="10" defaultRowHeight="11.45" customHeight="1" x14ac:dyDescent="0.2"/>
  <cols>
    <col min="1" max="1" width="11.7109375" style="27" customWidth="1"/>
    <col min="2" max="2" width="9.7109375" style="42" customWidth="1"/>
    <col min="3" max="9" width="9.7109375" style="27" customWidth="1"/>
    <col min="10" max="10" width="2.7109375" style="27" customWidth="1"/>
    <col min="11" max="16384" width="11.42578125" style="27"/>
  </cols>
  <sheetData>
    <row r="1" spans="1:11" ht="12" customHeight="1" x14ac:dyDescent="0.2">
      <c r="A1" s="96" t="s">
        <v>79</v>
      </c>
    </row>
    <row r="2" spans="1:11" s="31" customFormat="1" ht="30" customHeight="1" x14ac:dyDescent="0.2">
      <c r="A2" s="151" t="s">
        <v>220</v>
      </c>
      <c r="B2" s="51"/>
      <c r="C2" s="51"/>
      <c r="D2" s="51"/>
      <c r="E2" s="51"/>
      <c r="F2" s="51"/>
      <c r="G2" s="51"/>
      <c r="H2" s="51"/>
      <c r="I2" s="51"/>
    </row>
    <row r="3" spans="1:11" s="32" customFormat="1" ht="30" customHeight="1" x14ac:dyDescent="0.2">
      <c r="A3" s="44"/>
      <c r="B3" s="44"/>
      <c r="C3" s="44"/>
      <c r="D3" s="44"/>
      <c r="E3" s="44"/>
      <c r="F3" s="44"/>
      <c r="G3" s="44"/>
      <c r="H3" s="44"/>
      <c r="I3" s="44"/>
    </row>
    <row r="4" spans="1:11" ht="36" customHeight="1" x14ac:dyDescent="0.2">
      <c r="A4" s="219" t="s">
        <v>188</v>
      </c>
      <c r="B4" s="220" t="s">
        <v>189</v>
      </c>
      <c r="C4" s="220" t="s">
        <v>55</v>
      </c>
      <c r="D4" s="220" t="s">
        <v>56</v>
      </c>
      <c r="E4" s="220" t="s">
        <v>57</v>
      </c>
      <c r="F4" s="220" t="s">
        <v>258</v>
      </c>
      <c r="G4" s="220" t="s">
        <v>58</v>
      </c>
      <c r="H4" s="220" t="s">
        <v>192</v>
      </c>
      <c r="I4" s="221" t="s">
        <v>259</v>
      </c>
    </row>
    <row r="5" spans="1:11" ht="20.100000000000001" customHeight="1" x14ac:dyDescent="0.2">
      <c r="A5" s="33" t="s">
        <v>191</v>
      </c>
      <c r="B5" s="222"/>
      <c r="C5" s="222"/>
      <c r="D5" s="222"/>
      <c r="E5" s="222"/>
      <c r="F5" s="222"/>
      <c r="G5" s="222"/>
      <c r="H5" s="222"/>
      <c r="I5" s="222"/>
      <c r="K5" s="152"/>
    </row>
    <row r="6" spans="1:11" ht="12" customHeight="1" x14ac:dyDescent="0.2">
      <c r="A6" s="160" t="s">
        <v>195</v>
      </c>
      <c r="B6" s="222">
        <v>15152417</v>
      </c>
      <c r="C6" s="222">
        <v>207696</v>
      </c>
      <c r="D6" s="222">
        <v>1690021</v>
      </c>
      <c r="E6" s="222">
        <v>6890377</v>
      </c>
      <c r="F6" s="222">
        <v>815148</v>
      </c>
      <c r="G6" s="222">
        <v>4835437</v>
      </c>
      <c r="H6" s="222">
        <v>549421</v>
      </c>
      <c r="I6" s="222">
        <v>164318</v>
      </c>
    </row>
    <row r="7" spans="1:11" ht="12" customHeight="1" x14ac:dyDescent="0.2">
      <c r="A7" s="160" t="s">
        <v>196</v>
      </c>
      <c r="B7" s="222">
        <v>15969945</v>
      </c>
      <c r="C7" s="222">
        <v>274057</v>
      </c>
      <c r="D7" s="222">
        <v>1727942</v>
      </c>
      <c r="E7" s="222">
        <v>6903438</v>
      </c>
      <c r="F7" s="222">
        <v>982896</v>
      </c>
      <c r="G7" s="222">
        <v>5197416</v>
      </c>
      <c r="H7" s="222">
        <v>685030</v>
      </c>
      <c r="I7" s="222">
        <v>199166</v>
      </c>
    </row>
    <row r="8" spans="1:11" ht="12" customHeight="1" x14ac:dyDescent="0.2">
      <c r="A8" s="160" t="s">
        <v>81</v>
      </c>
      <c r="B8" s="222">
        <v>15964026</v>
      </c>
      <c r="C8" s="222">
        <v>233413</v>
      </c>
      <c r="D8" s="222">
        <v>1573210</v>
      </c>
      <c r="E8" s="222">
        <v>6617945</v>
      </c>
      <c r="F8" s="222">
        <v>1195214</v>
      </c>
      <c r="G8" s="222">
        <v>5439566</v>
      </c>
      <c r="H8" s="222">
        <v>715096</v>
      </c>
      <c r="I8" s="222">
        <v>189582</v>
      </c>
    </row>
    <row r="9" spans="1:11" ht="12" customHeight="1" x14ac:dyDescent="0.2">
      <c r="A9" s="160" t="s">
        <v>82</v>
      </c>
      <c r="B9" s="222">
        <v>17288702</v>
      </c>
      <c r="C9" s="222">
        <v>172352</v>
      </c>
      <c r="D9" s="222">
        <v>1474652</v>
      </c>
      <c r="E9" s="222">
        <v>6525760</v>
      </c>
      <c r="F9" s="222">
        <v>2179218</v>
      </c>
      <c r="G9" s="222">
        <v>5939264</v>
      </c>
      <c r="H9" s="222">
        <v>826077</v>
      </c>
      <c r="I9" s="222">
        <v>171379</v>
      </c>
      <c r="K9" s="141"/>
    </row>
    <row r="10" spans="1:11" ht="12" customHeight="1" x14ac:dyDescent="0.2">
      <c r="A10" s="160" t="s">
        <v>83</v>
      </c>
      <c r="B10" s="222">
        <v>19024428</v>
      </c>
      <c r="C10" s="222">
        <v>277002</v>
      </c>
      <c r="D10" s="222">
        <v>1537374</v>
      </c>
      <c r="E10" s="222">
        <v>6577080</v>
      </c>
      <c r="F10" s="222">
        <v>2571217</v>
      </c>
      <c r="G10" s="222">
        <v>6529082</v>
      </c>
      <c r="H10" s="222">
        <v>1401659</v>
      </c>
      <c r="I10" s="222">
        <v>131014</v>
      </c>
      <c r="K10" s="141"/>
    </row>
    <row r="11" spans="1:11" ht="12" customHeight="1" x14ac:dyDescent="0.2">
      <c r="A11" s="161" t="s">
        <v>84</v>
      </c>
      <c r="B11" s="222">
        <v>19277903</v>
      </c>
      <c r="C11" s="222">
        <v>285146</v>
      </c>
      <c r="D11" s="222">
        <v>847126</v>
      </c>
      <c r="E11" s="222">
        <v>6589558</v>
      </c>
      <c r="F11" s="222">
        <v>3415528</v>
      </c>
      <c r="G11" s="222">
        <v>6498354</v>
      </c>
      <c r="H11" s="222">
        <v>1455234</v>
      </c>
      <c r="I11" s="222">
        <v>186958</v>
      </c>
    </row>
    <row r="12" spans="1:11" ht="12" customHeight="1" x14ac:dyDescent="0.2">
      <c r="A12" s="161" t="s">
        <v>85</v>
      </c>
      <c r="B12" s="222">
        <v>20055603</v>
      </c>
      <c r="C12" s="222">
        <v>314747</v>
      </c>
      <c r="D12" s="222">
        <v>953801</v>
      </c>
      <c r="E12" s="222">
        <v>6419580</v>
      </c>
      <c r="F12" s="222">
        <v>4036842</v>
      </c>
      <c r="G12" s="222">
        <v>6014435</v>
      </c>
      <c r="H12" s="222">
        <v>1456286</v>
      </c>
      <c r="I12" s="222">
        <v>859914</v>
      </c>
    </row>
    <row r="13" spans="1:11" ht="12" customHeight="1" x14ac:dyDescent="0.2">
      <c r="A13" s="161" t="s">
        <v>86</v>
      </c>
      <c r="B13" s="222">
        <v>22053583</v>
      </c>
      <c r="C13" s="222">
        <v>302579</v>
      </c>
      <c r="D13" s="222">
        <v>738437</v>
      </c>
      <c r="E13" s="222">
        <v>7462858</v>
      </c>
      <c r="F13" s="222">
        <v>4190562</v>
      </c>
      <c r="G13" s="222">
        <v>6316082</v>
      </c>
      <c r="H13" s="222">
        <v>1917950</v>
      </c>
      <c r="I13" s="222">
        <v>1125115</v>
      </c>
    </row>
    <row r="14" spans="1:11" ht="12" customHeight="1" x14ac:dyDescent="0.2">
      <c r="A14" s="161" t="s">
        <v>87</v>
      </c>
      <c r="B14" s="222">
        <v>21725392.620000001</v>
      </c>
      <c r="C14" s="222">
        <v>413768.11</v>
      </c>
      <c r="D14" s="222">
        <v>679524.49</v>
      </c>
      <c r="E14" s="222">
        <v>7162234.8099999996</v>
      </c>
      <c r="F14" s="222">
        <v>4348755.57</v>
      </c>
      <c r="G14" s="222">
        <v>6347358.7999999998</v>
      </c>
      <c r="H14" s="222">
        <v>1658206.69</v>
      </c>
      <c r="I14" s="222">
        <v>1115544.1599999999</v>
      </c>
    </row>
    <row r="15" spans="1:11" ht="12" customHeight="1" x14ac:dyDescent="0.2">
      <c r="A15" s="161" t="s">
        <v>88</v>
      </c>
      <c r="B15" s="222">
        <v>21529179.399999999</v>
      </c>
      <c r="C15" s="222">
        <v>454460.67</v>
      </c>
      <c r="D15" s="222">
        <v>578714.31000000006</v>
      </c>
      <c r="E15" s="222">
        <v>7742364.9299999997</v>
      </c>
      <c r="F15" s="222">
        <v>4157199.93</v>
      </c>
      <c r="G15" s="222">
        <v>5789067.5899999999</v>
      </c>
      <c r="H15" s="222">
        <v>1717198.28</v>
      </c>
      <c r="I15" s="222">
        <v>1090173.68</v>
      </c>
    </row>
    <row r="16" spans="1:11" ht="12" customHeight="1" x14ac:dyDescent="0.2">
      <c r="A16" s="161" t="s">
        <v>89</v>
      </c>
      <c r="B16" s="222">
        <v>22009665.48</v>
      </c>
      <c r="C16" s="222">
        <v>432519.45</v>
      </c>
      <c r="D16" s="222">
        <v>446104.11</v>
      </c>
      <c r="E16" s="222">
        <v>7674059.3600000003</v>
      </c>
      <c r="F16" s="222">
        <v>4635643.22</v>
      </c>
      <c r="G16" s="222">
        <v>6393512.9199999999</v>
      </c>
      <c r="H16" s="222">
        <v>2304267.39</v>
      </c>
      <c r="I16" s="222">
        <v>123559.03</v>
      </c>
    </row>
    <row r="17" spans="1:13" ht="12" customHeight="1" x14ac:dyDescent="0.2">
      <c r="A17" s="161" t="s">
        <v>90</v>
      </c>
      <c r="B17" s="222">
        <v>22520248.050000001</v>
      </c>
      <c r="C17" s="222">
        <v>474453.74</v>
      </c>
      <c r="D17" s="222">
        <v>365936.71</v>
      </c>
      <c r="E17" s="222">
        <v>7641057.6200000001</v>
      </c>
      <c r="F17" s="222">
        <v>4865008.45</v>
      </c>
      <c r="G17" s="222">
        <v>6546907.8399999999</v>
      </c>
      <c r="H17" s="222">
        <v>2532660.2200000002</v>
      </c>
      <c r="I17" s="222">
        <v>94223.47</v>
      </c>
    </row>
    <row r="18" spans="1:13" ht="12" customHeight="1" x14ac:dyDescent="0.2">
      <c r="A18" s="161" t="s">
        <v>91</v>
      </c>
      <c r="B18" s="222">
        <v>22553500</v>
      </c>
      <c r="C18" s="222">
        <v>642393</v>
      </c>
      <c r="D18" s="222">
        <v>393760</v>
      </c>
      <c r="E18" s="222">
        <v>7737542</v>
      </c>
      <c r="F18" s="222">
        <v>4699672</v>
      </c>
      <c r="G18" s="222">
        <v>6645897</v>
      </c>
      <c r="H18" s="222">
        <v>2361836</v>
      </c>
      <c r="I18" s="222">
        <v>72400</v>
      </c>
    </row>
    <row r="19" spans="1:13" ht="12" customHeight="1" x14ac:dyDescent="0.2">
      <c r="A19" s="161" t="s">
        <v>92</v>
      </c>
      <c r="B19" s="222">
        <v>22327981</v>
      </c>
      <c r="C19" s="222">
        <v>585245</v>
      </c>
      <c r="D19" s="222">
        <v>373524</v>
      </c>
      <c r="E19" s="222">
        <v>7910307</v>
      </c>
      <c r="F19" s="222">
        <v>4409463</v>
      </c>
      <c r="G19" s="222">
        <v>6505429</v>
      </c>
      <c r="H19" s="222">
        <v>2457092</v>
      </c>
      <c r="I19" s="222">
        <v>86921</v>
      </c>
    </row>
    <row r="20" spans="1:13" ht="12" customHeight="1" x14ac:dyDescent="0.2">
      <c r="A20" s="161" t="s">
        <v>93</v>
      </c>
      <c r="B20" s="222">
        <v>22604353</v>
      </c>
      <c r="C20" s="222">
        <v>646246</v>
      </c>
      <c r="D20" s="222">
        <v>434765</v>
      </c>
      <c r="E20" s="222">
        <v>7771535</v>
      </c>
      <c r="F20" s="222">
        <v>4673228</v>
      </c>
      <c r="G20" s="222">
        <v>6525922</v>
      </c>
      <c r="H20" s="222">
        <v>2464046</v>
      </c>
      <c r="I20" s="222">
        <v>88611</v>
      </c>
    </row>
    <row r="21" spans="1:13" ht="12" customHeight="1" x14ac:dyDescent="0.2">
      <c r="A21" s="161" t="s">
        <v>94</v>
      </c>
      <c r="B21" s="222">
        <v>23256678.859999999</v>
      </c>
      <c r="C21" s="222">
        <v>619883.88</v>
      </c>
      <c r="D21" s="222">
        <v>467705.63</v>
      </c>
      <c r="E21" s="222">
        <v>8274562.5800000001</v>
      </c>
      <c r="F21" s="222">
        <v>4576502.95</v>
      </c>
      <c r="G21" s="222">
        <v>6722252.4699999997</v>
      </c>
      <c r="H21" s="222">
        <v>2480855.59</v>
      </c>
      <c r="I21" s="222">
        <v>114915.76</v>
      </c>
    </row>
    <row r="22" spans="1:13" ht="12" customHeight="1" x14ac:dyDescent="0.2">
      <c r="A22" s="161" t="s">
        <v>95</v>
      </c>
      <c r="B22" s="222">
        <v>22728238.120000001</v>
      </c>
      <c r="C22" s="222">
        <v>615441.06000000006</v>
      </c>
      <c r="D22" s="222">
        <v>393932.92</v>
      </c>
      <c r="E22" s="222">
        <v>8279374.0199999996</v>
      </c>
      <c r="F22" s="222">
        <v>4269674.26</v>
      </c>
      <c r="G22" s="222">
        <v>6821454.4199999999</v>
      </c>
      <c r="H22" s="222">
        <v>2238782.17</v>
      </c>
      <c r="I22" s="222">
        <v>109579.27</v>
      </c>
    </row>
    <row r="23" spans="1:13" ht="12" customHeight="1" x14ac:dyDescent="0.2">
      <c r="A23" s="161" t="s">
        <v>96</v>
      </c>
      <c r="B23" s="222">
        <v>22739680.550000001</v>
      </c>
      <c r="C23" s="222">
        <v>626362.91</v>
      </c>
      <c r="D23" s="222">
        <v>382352.43</v>
      </c>
      <c r="E23" s="222">
        <v>8594400.7599999998</v>
      </c>
      <c r="F23" s="222">
        <v>4412072.32</v>
      </c>
      <c r="G23" s="222">
        <v>6555613.3399999999</v>
      </c>
      <c r="H23" s="222">
        <v>2095584.58</v>
      </c>
      <c r="I23" s="222">
        <v>73294.210000000006</v>
      </c>
    </row>
    <row r="24" spans="1:13" ht="12" customHeight="1" x14ac:dyDescent="0.2">
      <c r="A24" s="161" t="s">
        <v>97</v>
      </c>
      <c r="B24" s="222">
        <v>23472818.34</v>
      </c>
      <c r="C24" s="222">
        <v>657510.81000000006</v>
      </c>
      <c r="D24" s="222">
        <v>370292.06</v>
      </c>
      <c r="E24" s="222">
        <v>8677749.9000000004</v>
      </c>
      <c r="F24" s="222">
        <v>4591396.4400000004</v>
      </c>
      <c r="G24" s="222">
        <v>6828837.2199999997</v>
      </c>
      <c r="H24" s="222">
        <v>2181532.79</v>
      </c>
      <c r="I24" s="222">
        <v>165499.12</v>
      </c>
    </row>
    <row r="25" spans="1:13" ht="12" customHeight="1" x14ac:dyDescent="0.2">
      <c r="A25" s="161" t="s">
        <v>98</v>
      </c>
      <c r="B25" s="222">
        <v>23295105</v>
      </c>
      <c r="C25" s="222">
        <v>809479</v>
      </c>
      <c r="D25" s="222">
        <v>443380</v>
      </c>
      <c r="E25" s="222">
        <v>7916333</v>
      </c>
      <c r="F25" s="222">
        <v>4935436</v>
      </c>
      <c r="G25" s="222">
        <v>6202529</v>
      </c>
      <c r="H25" s="222">
        <v>2292433</v>
      </c>
      <c r="I25" s="222">
        <v>695515</v>
      </c>
      <c r="K25" s="183"/>
      <c r="L25" s="183"/>
      <c r="M25" s="183"/>
    </row>
    <row r="26" spans="1:13" ht="20.100000000000001" customHeight="1" x14ac:dyDescent="0.2">
      <c r="A26" s="150" t="s">
        <v>143</v>
      </c>
      <c r="B26" s="222"/>
      <c r="C26" s="223"/>
      <c r="D26" s="223"/>
      <c r="E26" s="223"/>
      <c r="F26" s="223"/>
      <c r="G26" s="223"/>
      <c r="H26" s="223"/>
      <c r="I26" s="223"/>
    </row>
    <row r="27" spans="1:13" ht="12" customHeight="1" x14ac:dyDescent="0.2">
      <c r="A27" s="160" t="s">
        <v>195</v>
      </c>
      <c r="B27" s="222">
        <v>100</v>
      </c>
      <c r="C27" s="223">
        <f>C6/$B6*100</f>
        <v>1.3707120124795933</v>
      </c>
      <c r="D27" s="223">
        <f t="shared" ref="D27:I27" si="0">D6/$B6*100</f>
        <v>11.153474722877545</v>
      </c>
      <c r="E27" s="223">
        <f t="shared" si="0"/>
        <v>45.473781509576988</v>
      </c>
      <c r="F27" s="223">
        <f t="shared" si="0"/>
        <v>5.3796565920803268</v>
      </c>
      <c r="G27" s="223">
        <f t="shared" si="0"/>
        <v>31.911984734844612</v>
      </c>
      <c r="H27" s="223">
        <f t="shared" si="0"/>
        <v>3.6259627754436798</v>
      </c>
      <c r="I27" s="223">
        <f t="shared" si="0"/>
        <v>1.0844342523044344</v>
      </c>
    </row>
    <row r="28" spans="1:13" ht="12" customHeight="1" x14ac:dyDescent="0.2">
      <c r="A28" s="160" t="s">
        <v>196</v>
      </c>
      <c r="B28" s="222">
        <v>100</v>
      </c>
      <c r="C28" s="223">
        <f t="shared" ref="C28:I43" si="1">C7/$B7*100</f>
        <v>1.7160797986467704</v>
      </c>
      <c r="D28" s="223">
        <f t="shared" si="1"/>
        <v>10.819962122599671</v>
      </c>
      <c r="E28" s="223">
        <f t="shared" si="1"/>
        <v>43.227688010196651</v>
      </c>
      <c r="F28" s="223">
        <f t="shared" si="1"/>
        <v>6.1546611462969976</v>
      </c>
      <c r="G28" s="223">
        <f t="shared" si="1"/>
        <v>32.544983717852503</v>
      </c>
      <c r="H28" s="223">
        <f t="shared" si="1"/>
        <v>4.2894950483548939</v>
      </c>
      <c r="I28" s="223">
        <f t="shared" si="1"/>
        <v>1.2471301560525099</v>
      </c>
    </row>
    <row r="29" spans="1:13" ht="12" customHeight="1" x14ac:dyDescent="0.2">
      <c r="A29" s="160" t="s">
        <v>81</v>
      </c>
      <c r="B29" s="222">
        <v>100</v>
      </c>
      <c r="C29" s="223">
        <f t="shared" si="1"/>
        <v>1.4621186409994571</v>
      </c>
      <c r="D29" s="223">
        <f t="shared" si="1"/>
        <v>9.854719605192324</v>
      </c>
      <c r="E29" s="223">
        <f t="shared" si="1"/>
        <v>41.455363452803198</v>
      </c>
      <c r="F29" s="223">
        <f t="shared" si="1"/>
        <v>7.4869209057915596</v>
      </c>
      <c r="G29" s="223">
        <f t="shared" si="1"/>
        <v>34.073898401318061</v>
      </c>
      <c r="H29" s="223">
        <f t="shared" si="1"/>
        <v>4.4794214191332431</v>
      </c>
      <c r="I29" s="223">
        <f t="shared" si="1"/>
        <v>1.1875575747621558</v>
      </c>
    </row>
    <row r="30" spans="1:13" ht="12" customHeight="1" x14ac:dyDescent="0.2">
      <c r="A30" s="160" t="s">
        <v>82</v>
      </c>
      <c r="B30" s="222">
        <v>100</v>
      </c>
      <c r="C30" s="223">
        <f t="shared" si="1"/>
        <v>0.99690537785890454</v>
      </c>
      <c r="D30" s="223">
        <f t="shared" si="1"/>
        <v>8.5295703517823362</v>
      </c>
      <c r="E30" s="223">
        <f t="shared" si="1"/>
        <v>37.745806481018647</v>
      </c>
      <c r="F30" s="223">
        <f t="shared" si="1"/>
        <v>12.604867618170527</v>
      </c>
      <c r="G30" s="223">
        <f t="shared" si="1"/>
        <v>34.353440761486894</v>
      </c>
      <c r="H30" s="223">
        <f t="shared" si="1"/>
        <v>4.7781319846915054</v>
      </c>
      <c r="I30" s="223">
        <f t="shared" si="1"/>
        <v>0.99127742499118787</v>
      </c>
    </row>
    <row r="31" spans="1:13" ht="12" customHeight="1" x14ac:dyDescent="0.2">
      <c r="A31" s="160" t="s">
        <v>83</v>
      </c>
      <c r="B31" s="222">
        <v>100</v>
      </c>
      <c r="C31" s="223">
        <f t="shared" si="1"/>
        <v>1.4560332641801372</v>
      </c>
      <c r="D31" s="223">
        <f t="shared" si="1"/>
        <v>8.0810524237574963</v>
      </c>
      <c r="E31" s="223">
        <f t="shared" si="1"/>
        <v>34.57176215757972</v>
      </c>
      <c r="F31" s="223">
        <f t="shared" si="1"/>
        <v>13.515344587495616</v>
      </c>
      <c r="G31" s="223">
        <f t="shared" si="1"/>
        <v>34.319465478804403</v>
      </c>
      <c r="H31" s="223">
        <f t="shared" si="1"/>
        <v>7.3676801215784256</v>
      </c>
      <c r="I31" s="223">
        <f t="shared" si="1"/>
        <v>0.68866196660419954</v>
      </c>
    </row>
    <row r="32" spans="1:13" ht="12" customHeight="1" x14ac:dyDescent="0.2">
      <c r="A32" s="161" t="s">
        <v>84</v>
      </c>
      <c r="B32" s="222">
        <v>100</v>
      </c>
      <c r="C32" s="223">
        <f t="shared" si="1"/>
        <v>1.4791339078736936</v>
      </c>
      <c r="D32" s="223">
        <f t="shared" si="1"/>
        <v>4.3942850008115508</v>
      </c>
      <c r="E32" s="223">
        <f t="shared" si="1"/>
        <v>34.181923210216382</v>
      </c>
      <c r="F32" s="223">
        <f t="shared" si="1"/>
        <v>17.717321225239072</v>
      </c>
      <c r="G32" s="223">
        <f t="shared" si="1"/>
        <v>33.70882196056283</v>
      </c>
      <c r="H32" s="223">
        <f t="shared" si="1"/>
        <v>7.5487152311120145</v>
      </c>
      <c r="I32" s="223">
        <f t="shared" si="1"/>
        <v>0.9698046514706502</v>
      </c>
    </row>
    <row r="33" spans="1:9" ht="12" customHeight="1" x14ac:dyDescent="0.2">
      <c r="A33" s="161" t="s">
        <v>85</v>
      </c>
      <c r="B33" s="222">
        <v>100</v>
      </c>
      <c r="C33" s="223">
        <f t="shared" si="1"/>
        <v>1.5693719106825161</v>
      </c>
      <c r="D33" s="223">
        <f t="shared" si="1"/>
        <v>4.7557832093106347</v>
      </c>
      <c r="E33" s="223">
        <f t="shared" si="1"/>
        <v>32.0089104276745</v>
      </c>
      <c r="F33" s="223">
        <f t="shared" si="1"/>
        <v>20.12825044452665</v>
      </c>
      <c r="G33" s="223">
        <f t="shared" si="1"/>
        <v>29.988801633139627</v>
      </c>
      <c r="H33" s="223">
        <f t="shared" si="1"/>
        <v>7.2612426562292844</v>
      </c>
      <c r="I33" s="223">
        <f t="shared" si="1"/>
        <v>4.2876496907123665</v>
      </c>
    </row>
    <row r="34" spans="1:9" ht="12" customHeight="1" x14ac:dyDescent="0.2">
      <c r="A34" s="161" t="s">
        <v>86</v>
      </c>
      <c r="B34" s="222">
        <v>100</v>
      </c>
      <c r="C34" s="223">
        <f t="shared" si="1"/>
        <v>1.3720174177592821</v>
      </c>
      <c r="D34" s="223">
        <f t="shared" si="1"/>
        <v>3.3483765427141701</v>
      </c>
      <c r="E34" s="223">
        <f t="shared" si="1"/>
        <v>33.839662244452526</v>
      </c>
      <c r="F34" s="223">
        <f t="shared" si="1"/>
        <v>19.001728653343992</v>
      </c>
      <c r="G34" s="223">
        <f t="shared" si="1"/>
        <v>28.639709021432026</v>
      </c>
      <c r="H34" s="223">
        <f t="shared" si="1"/>
        <v>8.6967727647702411</v>
      </c>
      <c r="I34" s="223">
        <f t="shared" si="1"/>
        <v>5.1017333555277613</v>
      </c>
    </row>
    <row r="35" spans="1:9" ht="12" customHeight="1" x14ac:dyDescent="0.2">
      <c r="A35" s="161" t="s">
        <v>87</v>
      </c>
      <c r="B35" s="222">
        <v>100</v>
      </c>
      <c r="C35" s="223">
        <f t="shared" si="1"/>
        <v>1.904536858031705</v>
      </c>
      <c r="D35" s="223">
        <f t="shared" si="1"/>
        <v>3.1277892274979742</v>
      </c>
      <c r="E35" s="223">
        <f t="shared" si="1"/>
        <v>32.967113346465268</v>
      </c>
      <c r="F35" s="223">
        <f t="shared" si="1"/>
        <v>20.016925107243473</v>
      </c>
      <c r="G35" s="223">
        <f t="shared" si="1"/>
        <v>29.216313421911355</v>
      </c>
      <c r="H35" s="223">
        <f t="shared" si="1"/>
        <v>7.6325740989071242</v>
      </c>
      <c r="I35" s="223">
        <f t="shared" si="1"/>
        <v>5.1347479859721856</v>
      </c>
    </row>
    <row r="36" spans="1:9" ht="12" customHeight="1" x14ac:dyDescent="0.2">
      <c r="A36" s="161" t="s">
        <v>88</v>
      </c>
      <c r="B36" s="222">
        <v>100</v>
      </c>
      <c r="C36" s="223">
        <f t="shared" si="1"/>
        <v>2.1109056762284215</v>
      </c>
      <c r="D36" s="223">
        <f t="shared" si="1"/>
        <v>2.6880462986898612</v>
      </c>
      <c r="E36" s="223">
        <f t="shared" si="1"/>
        <v>35.962192455881528</v>
      </c>
      <c r="F36" s="223">
        <f t="shared" si="1"/>
        <v>19.30960698855062</v>
      </c>
      <c r="G36" s="223">
        <f t="shared" si="1"/>
        <v>26.889401971354282</v>
      </c>
      <c r="H36" s="223">
        <f t="shared" si="1"/>
        <v>7.9761436703899653</v>
      </c>
      <c r="I36" s="223">
        <f t="shared" si="1"/>
        <v>5.0637028924567371</v>
      </c>
    </row>
    <row r="37" spans="1:9" ht="12" customHeight="1" x14ac:dyDescent="0.2">
      <c r="A37" s="161" t="s">
        <v>89</v>
      </c>
      <c r="B37" s="222">
        <v>100</v>
      </c>
      <c r="C37" s="223">
        <f t="shared" si="1"/>
        <v>1.9651341379678253</v>
      </c>
      <c r="D37" s="223">
        <f t="shared" si="1"/>
        <v>2.0268554758606898</v>
      </c>
      <c r="E37" s="223">
        <f t="shared" si="1"/>
        <v>34.86676963342925</v>
      </c>
      <c r="F37" s="223">
        <f t="shared" si="1"/>
        <v>21.061852231295248</v>
      </c>
      <c r="G37" s="223">
        <f t="shared" si="1"/>
        <v>29.048660125296916</v>
      </c>
      <c r="H37" s="223">
        <f t="shared" si="1"/>
        <v>10.469343080629139</v>
      </c>
      <c r="I37" s="223">
        <f t="shared" si="1"/>
        <v>0.56138531552093351</v>
      </c>
    </row>
    <row r="38" spans="1:9" ht="12" customHeight="1" x14ac:dyDescent="0.2">
      <c r="A38" s="161" t="s">
        <v>90</v>
      </c>
      <c r="B38" s="222">
        <v>100</v>
      </c>
      <c r="C38" s="223">
        <f t="shared" si="1"/>
        <v>2.1067873628505613</v>
      </c>
      <c r="D38" s="223">
        <f t="shared" si="1"/>
        <v>1.6249230878254024</v>
      </c>
      <c r="E38" s="223">
        <f t="shared" si="1"/>
        <v>33.929722279413348</v>
      </c>
      <c r="F38" s="223">
        <f t="shared" si="1"/>
        <v>21.602819112820562</v>
      </c>
      <c r="G38" s="223">
        <f t="shared" si="1"/>
        <v>29.071206611332151</v>
      </c>
      <c r="H38" s="223">
        <f t="shared" si="1"/>
        <v>11.246147086732467</v>
      </c>
      <c r="I38" s="223">
        <f t="shared" si="1"/>
        <v>0.41839445902550793</v>
      </c>
    </row>
    <row r="39" spans="1:9" ht="12" customHeight="1" x14ac:dyDescent="0.2">
      <c r="A39" s="161" t="s">
        <v>91</v>
      </c>
      <c r="B39" s="222">
        <v>100</v>
      </c>
      <c r="C39" s="223">
        <f t="shared" si="1"/>
        <v>2.8483073580597247</v>
      </c>
      <c r="D39" s="223">
        <f t="shared" si="1"/>
        <v>1.7458930986321415</v>
      </c>
      <c r="E39" s="223">
        <f t="shared" si="1"/>
        <v>34.307499944576229</v>
      </c>
      <c r="F39" s="223">
        <f t="shared" si="1"/>
        <v>20.837883255370564</v>
      </c>
      <c r="G39" s="223">
        <f t="shared" si="1"/>
        <v>29.467253419646617</v>
      </c>
      <c r="H39" s="223">
        <f t="shared" si="1"/>
        <v>10.47214844702596</v>
      </c>
      <c r="I39" s="223">
        <f t="shared" si="1"/>
        <v>0.32101447668876226</v>
      </c>
    </row>
    <row r="40" spans="1:9" ht="12" customHeight="1" x14ac:dyDescent="0.2">
      <c r="A40" s="161" t="s">
        <v>92</v>
      </c>
      <c r="B40" s="222">
        <v>100</v>
      </c>
      <c r="C40" s="223">
        <f t="shared" si="1"/>
        <v>2.6211281709707652</v>
      </c>
      <c r="D40" s="223">
        <f t="shared" si="1"/>
        <v>1.6728964432565576</v>
      </c>
      <c r="E40" s="223">
        <f t="shared" si="1"/>
        <v>35.427775578992119</v>
      </c>
      <c r="F40" s="223">
        <f t="shared" si="1"/>
        <v>19.748597063030466</v>
      </c>
      <c r="G40" s="223">
        <f t="shared" si="1"/>
        <v>29.135769149928965</v>
      </c>
      <c r="H40" s="223">
        <f t="shared" si="1"/>
        <v>11.004541789963007</v>
      </c>
      <c r="I40" s="223">
        <f t="shared" si="1"/>
        <v>0.38929180385812762</v>
      </c>
    </row>
    <row r="41" spans="1:9" ht="12" customHeight="1" x14ac:dyDescent="0.2">
      <c r="A41" s="161" t="s">
        <v>93</v>
      </c>
      <c r="B41" s="222">
        <v>100</v>
      </c>
      <c r="C41" s="223">
        <f t="shared" si="1"/>
        <v>2.8589449120706973</v>
      </c>
      <c r="D41" s="223">
        <f t="shared" si="1"/>
        <v>1.9233684768593022</v>
      </c>
      <c r="E41" s="223">
        <f t="shared" si="1"/>
        <v>34.380700920747429</v>
      </c>
      <c r="F41" s="223">
        <f t="shared" si="1"/>
        <v>20.674017964592924</v>
      </c>
      <c r="G41" s="223">
        <f t="shared" si="1"/>
        <v>28.870200354772376</v>
      </c>
      <c r="H41" s="223">
        <f t="shared" si="1"/>
        <v>10.900758805173499</v>
      </c>
      <c r="I41" s="223">
        <f t="shared" si="1"/>
        <v>0.39200856578376742</v>
      </c>
    </row>
    <row r="42" spans="1:9" ht="12" customHeight="1" x14ac:dyDescent="0.2">
      <c r="A42" s="161" t="s">
        <v>94</v>
      </c>
      <c r="B42" s="222">
        <v>100</v>
      </c>
      <c r="C42" s="223">
        <f t="shared" si="1"/>
        <v>2.6654015551040722</v>
      </c>
      <c r="D42" s="223">
        <f t="shared" si="1"/>
        <v>2.0110594157294908</v>
      </c>
      <c r="E42" s="223">
        <f t="shared" si="1"/>
        <v>35.579295865119065</v>
      </c>
      <c r="F42" s="223">
        <f t="shared" si="1"/>
        <v>19.678230832310682</v>
      </c>
      <c r="G42" s="223">
        <f t="shared" si="1"/>
        <v>28.904610630204143</v>
      </c>
      <c r="H42" s="223">
        <f t="shared" si="1"/>
        <v>10.667282310316942</v>
      </c>
      <c r="I42" s="223">
        <f t="shared" si="1"/>
        <v>0.49411939121560366</v>
      </c>
    </row>
    <row r="43" spans="1:9" ht="12" customHeight="1" x14ac:dyDescent="0.2">
      <c r="A43" s="161" t="s">
        <v>95</v>
      </c>
      <c r="B43" s="222">
        <v>100</v>
      </c>
      <c r="C43" s="223">
        <f t="shared" si="1"/>
        <v>2.707825642931974</v>
      </c>
      <c r="D43" s="223">
        <f t="shared" si="1"/>
        <v>1.7332312250519486</v>
      </c>
      <c r="E43" s="223">
        <f t="shared" si="1"/>
        <v>36.427698338457922</v>
      </c>
      <c r="F43" s="223">
        <f t="shared" si="1"/>
        <v>18.785768775639699</v>
      </c>
      <c r="G43" s="223">
        <f t="shared" si="1"/>
        <v>30.013124572103873</v>
      </c>
      <c r="H43" s="223">
        <f t="shared" si="1"/>
        <v>9.8502231373137334</v>
      </c>
      <c r="I43" s="223">
        <f t="shared" si="1"/>
        <v>0.48212830850084387</v>
      </c>
    </row>
    <row r="44" spans="1:9" ht="12" customHeight="1" x14ac:dyDescent="0.2">
      <c r="A44" s="161" t="s">
        <v>96</v>
      </c>
      <c r="B44" s="222">
        <v>100</v>
      </c>
      <c r="C44" s="223">
        <f t="shared" ref="C44:I44" si="2">C23/$B23*100</f>
        <v>2.7544930045202416</v>
      </c>
      <c r="D44" s="223">
        <f t="shared" si="2"/>
        <v>1.681432723556884</v>
      </c>
      <c r="E44" s="223">
        <f t="shared" si="2"/>
        <v>37.794729530622185</v>
      </c>
      <c r="F44" s="223">
        <f t="shared" si="2"/>
        <v>19.402525511731518</v>
      </c>
      <c r="G44" s="223">
        <f t="shared" si="2"/>
        <v>28.828959692663751</v>
      </c>
      <c r="H44" s="223">
        <f t="shared" si="2"/>
        <v>9.2155409808516406</v>
      </c>
      <c r="I44" s="223">
        <f t="shared" si="2"/>
        <v>0.32231855605377008</v>
      </c>
    </row>
    <row r="45" spans="1:9" ht="12" customHeight="1" x14ac:dyDescent="0.2">
      <c r="A45" s="161" t="s">
        <v>97</v>
      </c>
      <c r="B45" s="222">
        <v>100</v>
      </c>
      <c r="C45" s="223">
        <v>2.8011583461178868</v>
      </c>
      <c r="D45" s="223">
        <v>1.5775355759857168</v>
      </c>
      <c r="E45" s="223">
        <v>36.96935653104876</v>
      </c>
      <c r="F45" s="223">
        <v>19.560482143619744</v>
      </c>
      <c r="G45" s="223">
        <v>29.092532141157445</v>
      </c>
      <c r="H45" s="223">
        <v>9.2938681601878752</v>
      </c>
      <c r="I45" s="223">
        <v>0.70506710188257693</v>
      </c>
    </row>
    <row r="46" spans="1:9" ht="11.45" customHeight="1" x14ac:dyDescent="0.2">
      <c r="A46" s="161" t="s">
        <v>98</v>
      </c>
      <c r="B46" s="222">
        <v>100</v>
      </c>
      <c r="C46" s="223">
        <v>3.4748888232098549</v>
      </c>
      <c r="D46" s="223">
        <v>1.9033183151567681</v>
      </c>
      <c r="E46" s="223">
        <v>33.982817420226269</v>
      </c>
      <c r="F46" s="223">
        <v>21.186579755704042</v>
      </c>
      <c r="G46" s="223">
        <v>26.625889859693704</v>
      </c>
      <c r="H46" s="223">
        <v>9.8408356605389837</v>
      </c>
      <c r="I46" s="223">
        <v>2.9856701654703852</v>
      </c>
    </row>
  </sheetData>
  <hyperlinks>
    <hyperlink ref="A1" location="Inhalt!A1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19 Energie</oddHeader>
    <oddFooter>&amp;L&amp;"-,Standard"&amp;7StatA MV, Statistisches Jahrbuch 2024&amp;R&amp;"-,Standard"&amp;7&amp;P</oddFooter>
    <evenHeader>&amp;C&amp;"-,Standard"&amp;7 19 Energie</evenHeader>
    <evenFooter>&amp;L&amp;"-,Standard"&amp;7&amp;P&amp;R&amp;"-,Standard"&amp;7StatA MV, Statistisches Jahrbuch 2024</evenFooter>
  </headerFooter>
  <ignoredErrors>
    <ignoredError sqref="A6:A46" numberStoredAsText="1"/>
  </ignoredError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26</vt:i4>
      </vt:variant>
    </vt:vector>
  </HeadingPairs>
  <TitlesOfParts>
    <vt:vector size="40" baseType="lpstr">
      <vt:lpstr>Titelblatt</vt:lpstr>
      <vt:lpstr>Inhalt</vt:lpstr>
      <vt:lpstr>Überblick in Grafiken</vt:lpstr>
      <vt:lpstr>Überblick in Worten</vt:lpstr>
      <vt:lpstr>19.1</vt:lpstr>
      <vt:lpstr>19.2</vt:lpstr>
      <vt:lpstr>19.3, 19.4</vt:lpstr>
      <vt:lpstr>19.5</vt:lpstr>
      <vt:lpstr>19.6</vt:lpstr>
      <vt:lpstr>Fußnotenerläuterungen</vt:lpstr>
      <vt:lpstr>Methodik</vt:lpstr>
      <vt:lpstr>Glossar</vt:lpstr>
      <vt:lpstr>Mehr zum Thema</vt:lpstr>
      <vt:lpstr> </vt:lpstr>
      <vt:lpstr>_GrafikDaten_19.1</vt:lpstr>
      <vt:lpstr>_GrafikDaten_19.2</vt:lpstr>
      <vt:lpstr>_GrafikDaten_19.3</vt:lpstr>
      <vt:lpstr>_GrafikDaten_19.4</vt:lpstr>
      <vt:lpstr>_GrafikDaten_19.5</vt:lpstr>
      <vt:lpstr>_GrafikDaten_19.6</vt:lpstr>
      <vt:lpstr>_GrafikDaten_19.7</vt:lpstr>
      <vt:lpstr>_Tabelle_19.1</vt:lpstr>
      <vt:lpstr>_Tabelle_19.2</vt:lpstr>
      <vt:lpstr>_Tabelle_19.3</vt:lpstr>
      <vt:lpstr>_Tabelle_19.4</vt:lpstr>
      <vt:lpstr>_Tabelle_19.5</vt:lpstr>
      <vt:lpstr>_Tabelle_19.6</vt:lpstr>
      <vt:lpstr>'19.1'!Druckbereich</vt:lpstr>
      <vt:lpstr>'19.2'!Druckbereich</vt:lpstr>
      <vt:lpstr>'19.3, 19.4'!Druckbereich</vt:lpstr>
      <vt:lpstr>'19.5'!Druckbereich</vt:lpstr>
      <vt:lpstr>'19.6'!Druckbereich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19: Energie</dc:title>
  <dc:subject>Statistisches Jahrbuch Mecklenburg-Vorpommern</dc:subject>
  <dc:creator>FB 430</dc:creator>
  <cp:lastModifiedBy> </cp:lastModifiedBy>
  <cp:lastPrinted>2024-08-08T07:43:51Z</cp:lastPrinted>
  <dcterms:created xsi:type="dcterms:W3CDTF">2023-02-13T12:10:32Z</dcterms:created>
  <dcterms:modified xsi:type="dcterms:W3CDTF">2024-08-20T06:30:24Z</dcterms:modified>
</cp:coreProperties>
</file>